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yoshida\Documents\吉田\HP\2021(R3)\学習成果自己点検表_更新分\学修成果自己点検表\"/>
    </mc:Choice>
  </mc:AlternateContent>
  <bookViews>
    <workbookView xWindow="0" yWindow="0" windowWidth="15810" windowHeight="6690"/>
  </bookViews>
  <sheets>
    <sheet name="情シス" sheetId="1" r:id="rId1"/>
  </sheets>
  <externalReferences>
    <externalReference r:id="rId2"/>
    <externalReference r:id="rId3"/>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4" i="1" l="1"/>
  <c r="H64" i="1"/>
  <c r="G64" i="1"/>
  <c r="F64" i="1"/>
  <c r="E64" i="1"/>
  <c r="O58" i="1"/>
  <c r="J57" i="1"/>
  <c r="J60" i="1" s="1"/>
  <c r="F57" i="1"/>
  <c r="F60" i="1" s="1"/>
  <c r="D56" i="1"/>
  <c r="O56" i="1" s="1"/>
  <c r="O55" i="1"/>
  <c r="O54" i="1"/>
  <c r="O53" i="1"/>
  <c r="N53" i="1"/>
  <c r="O52" i="1"/>
  <c r="N52" i="1"/>
  <c r="O51" i="1"/>
  <c r="N51" i="1"/>
  <c r="O50" i="1"/>
  <c r="N50" i="1"/>
  <c r="O49" i="1"/>
  <c r="N49" i="1"/>
  <c r="O48" i="1"/>
  <c r="N48" i="1"/>
  <c r="O47" i="1"/>
  <c r="N47" i="1"/>
  <c r="O46" i="1"/>
  <c r="N46" i="1"/>
  <c r="O45" i="1"/>
  <c r="N45" i="1"/>
  <c r="O44" i="1"/>
  <c r="N44" i="1"/>
  <c r="O43" i="1"/>
  <c r="N43" i="1"/>
  <c r="O42" i="1"/>
  <c r="N42" i="1"/>
  <c r="O41" i="1"/>
  <c r="N41" i="1"/>
  <c r="O40" i="1"/>
  <c r="N40" i="1"/>
  <c r="O39" i="1"/>
  <c r="N39" i="1"/>
  <c r="O38" i="1"/>
  <c r="N38" i="1"/>
  <c r="O37" i="1"/>
  <c r="N37" i="1"/>
  <c r="O36" i="1"/>
  <c r="N36" i="1"/>
  <c r="O35" i="1"/>
  <c r="N35" i="1"/>
  <c r="O34" i="1"/>
  <c r="N34" i="1"/>
  <c r="O33" i="1"/>
  <c r="N33" i="1"/>
  <c r="O32" i="1"/>
  <c r="N32" i="1"/>
  <c r="O31" i="1"/>
  <c r="N31" i="1"/>
  <c r="O30" i="1"/>
  <c r="N30" i="1"/>
  <c r="O29" i="1"/>
  <c r="N29" i="1"/>
  <c r="O28" i="1"/>
  <c r="N28" i="1"/>
  <c r="O27" i="1"/>
  <c r="N27" i="1"/>
  <c r="O26" i="1"/>
  <c r="N26" i="1"/>
  <c r="O25" i="1"/>
  <c r="N25" i="1"/>
  <c r="O24" i="1"/>
  <c r="O57" i="1" s="1"/>
  <c r="N24" i="1"/>
  <c r="O23" i="1"/>
  <c r="N23" i="1"/>
  <c r="I57" i="1" s="1"/>
  <c r="I60" i="1" s="1"/>
  <c r="O22" i="1"/>
  <c r="N22" i="1"/>
  <c r="O21" i="1"/>
  <c r="N21" i="1"/>
  <c r="K57" i="1" s="1"/>
  <c r="K60" i="1" s="1"/>
  <c r="O20" i="1"/>
  <c r="N20" i="1"/>
  <c r="O19" i="1"/>
  <c r="N19" i="1"/>
  <c r="O18" i="1"/>
  <c r="O59" i="1" s="1"/>
  <c r="N18" i="1"/>
  <c r="E57" i="1" s="1"/>
  <c r="E60" i="1" s="1"/>
  <c r="G57" i="1" l="1"/>
  <c r="G60" i="1" s="1"/>
  <c r="H57" i="1"/>
  <c r="H60" i="1" s="1"/>
  <c r="L57" i="1"/>
  <c r="L60" i="1" s="1"/>
  <c r="N60" i="1"/>
</calcChain>
</file>

<file path=xl/sharedStrings.xml><?xml version="1.0" encoding="utf-8"?>
<sst xmlns="http://schemas.openxmlformats.org/spreadsheetml/2006/main" count="212" uniqueCount="120">
  <si>
    <t>学修成果自己点検表</t>
    <rPh sb="0" eb="2">
      <t>ガクシュウ</t>
    </rPh>
    <rPh sb="2" eb="4">
      <t>セイカ</t>
    </rPh>
    <rPh sb="4" eb="6">
      <t>ジコ</t>
    </rPh>
    <rPh sb="6" eb="9">
      <t>テンケンヒョウ</t>
    </rPh>
    <phoneticPr fontId="1"/>
  </si>
  <si>
    <t>学籍番号：</t>
    <rPh sb="0" eb="2">
      <t>ガクセキ</t>
    </rPh>
    <rPh sb="2" eb="4">
      <t>バンゴウ</t>
    </rPh>
    <phoneticPr fontId="1"/>
  </si>
  <si>
    <t>情報システム工学専攻</t>
    <rPh sb="0" eb="2">
      <t>ジョウホウ</t>
    </rPh>
    <rPh sb="6" eb="8">
      <t>コウガク</t>
    </rPh>
    <rPh sb="8" eb="10">
      <t>センコウ</t>
    </rPh>
    <phoneticPr fontId="1"/>
  </si>
  <si>
    <t>氏　　　名：</t>
    <rPh sb="0" eb="1">
      <t>シ</t>
    </rPh>
    <rPh sb="4" eb="5">
      <t>メイ</t>
    </rPh>
    <phoneticPr fontId="1"/>
  </si>
  <si>
    <t>指導教員：</t>
    <rPh sb="0" eb="2">
      <t>シドウ</t>
    </rPh>
    <rPh sb="2" eb="4">
      <t>キョウイン</t>
    </rPh>
    <phoneticPr fontId="1"/>
  </si>
  <si>
    <t>学修達成目標</t>
    <rPh sb="0" eb="2">
      <t>ガクシュウ</t>
    </rPh>
    <rPh sb="2" eb="4">
      <t>タッセイ</t>
    </rPh>
    <rPh sb="4" eb="6">
      <t>モクヒョウ</t>
    </rPh>
    <phoneticPr fontId="1"/>
  </si>
  <si>
    <t>学生の皆さんは，水色の部分に自身の成績を入力して下さい．</t>
    <rPh sb="0" eb="2">
      <t>ガクセイ</t>
    </rPh>
    <rPh sb="2" eb="4">
      <t>ダイガクセイ</t>
    </rPh>
    <rPh sb="3" eb="4">
      <t>ミナ</t>
    </rPh>
    <rPh sb="8" eb="10">
      <t>ミズイロ</t>
    </rPh>
    <rPh sb="11" eb="13">
      <t>ブブン</t>
    </rPh>
    <rPh sb="14" eb="16">
      <t>ジシン</t>
    </rPh>
    <rPh sb="17" eb="19">
      <t>セイセキ</t>
    </rPh>
    <rPh sb="20" eb="22">
      <t>ニュウリョク</t>
    </rPh>
    <rPh sb="24" eb="25">
      <t>クダ</t>
    </rPh>
    <phoneticPr fontId="1"/>
  </si>
  <si>
    <t>(A)</t>
    <phoneticPr fontId="1"/>
  </si>
  <si>
    <t>情報技術・生体システム・ロボット制御に関する幅広い知識と技術を身につけている</t>
    <phoneticPr fontId="1"/>
  </si>
  <si>
    <t>(B)</t>
    <phoneticPr fontId="1"/>
  </si>
  <si>
    <t>研究を進める中で、的確に問題を抽出できる能力、問題解決のために必要な手段を計画できる能力、計画通りに研究を遂行できる能力を身につけている</t>
    <phoneticPr fontId="1"/>
  </si>
  <si>
    <t>(C)</t>
    <phoneticPr fontId="1"/>
  </si>
  <si>
    <t>実社会の具体的な課題や問題に対して、上記の知識や能力を的確に活用・応用できる能力を身につけている</t>
    <phoneticPr fontId="1"/>
  </si>
  <si>
    <t>科目評価点＝（秀，優，良，可
の換算点）×単位数
秀=4，優＝3, 良=2, 可=1, 不可=0</t>
    <rPh sb="0" eb="2">
      <t>カモク</t>
    </rPh>
    <rPh sb="2" eb="5">
      <t>ヒョウカテン</t>
    </rPh>
    <rPh sb="7" eb="8">
      <t>シュウ</t>
    </rPh>
    <rPh sb="9" eb="10">
      <t>ユウ</t>
    </rPh>
    <rPh sb="11" eb="12">
      <t>リョウ</t>
    </rPh>
    <rPh sb="13" eb="14">
      <t>カ</t>
    </rPh>
    <rPh sb="16" eb="18">
      <t>カンサン</t>
    </rPh>
    <rPh sb="18" eb="19">
      <t>テン</t>
    </rPh>
    <rPh sb="21" eb="24">
      <t>タンイスウ</t>
    </rPh>
    <phoneticPr fontId="1"/>
  </si>
  <si>
    <t>(D)</t>
    <phoneticPr fontId="1"/>
  </si>
  <si>
    <t>積極的に課題解決に取り組み、柔軟な発想、思考に 基づき、研究成果を総合的にまとめ､分かりやすく伝える能力を身につけている</t>
    <phoneticPr fontId="1"/>
  </si>
  <si>
    <t>(E)</t>
    <phoneticPr fontId="1"/>
  </si>
  <si>
    <t>情報社会において的確な価値判断ができる正しい倫理観を身につけている</t>
    <phoneticPr fontId="1"/>
  </si>
  <si>
    <t>養成人材像(履修モデル)</t>
    <rPh sb="0" eb="2">
      <t>ヨウセイ</t>
    </rPh>
    <rPh sb="2" eb="5">
      <t>ジンザイゾウ</t>
    </rPh>
    <rPh sb="6" eb="8">
      <t>リシュウ</t>
    </rPh>
    <phoneticPr fontId="1"/>
  </si>
  <si>
    <t>(a)</t>
    <phoneticPr fontId="1"/>
  </si>
  <si>
    <t>情報技術者としてIT系企業に勤務し，当該分野における活躍を目指そうとする者</t>
    <phoneticPr fontId="1"/>
  </si>
  <si>
    <t>(b)</t>
    <phoneticPr fontId="1"/>
  </si>
  <si>
    <t>制御技術者・計測技術者として，ものづくり系企業に勤務し，当該分野における活躍を目指そうとする者</t>
    <phoneticPr fontId="1"/>
  </si>
  <si>
    <t>(c)</t>
    <phoneticPr fontId="1"/>
  </si>
  <si>
    <t>医療技術者として，医療機器に関連する企業に勤務し，当該分野における活躍を目指そうとする者</t>
    <phoneticPr fontId="1"/>
  </si>
  <si>
    <t>所属する区分</t>
    <rPh sb="0" eb="2">
      <t>ショゾク</t>
    </rPh>
    <rPh sb="4" eb="6">
      <t>クブン</t>
    </rPh>
    <phoneticPr fontId="1"/>
  </si>
  <si>
    <t>計測制御システム工学</t>
  </si>
  <si>
    <t>◎：重点科目，○：関連科目</t>
    <rPh sb="2" eb="4">
      <t>ジュウテン</t>
    </rPh>
    <rPh sb="4" eb="6">
      <t>カモク</t>
    </rPh>
    <rPh sb="9" eb="11">
      <t>カンレン</t>
    </rPh>
    <rPh sb="11" eb="13">
      <t>カモク</t>
    </rPh>
    <phoneticPr fontId="1"/>
  </si>
  <si>
    <t>区分</t>
    <rPh sb="0" eb="2">
      <t>クブン</t>
    </rPh>
    <phoneticPr fontId="1"/>
  </si>
  <si>
    <t>授業科目名</t>
    <rPh sb="0" eb="2">
      <t>ジュギョウ</t>
    </rPh>
    <rPh sb="2" eb="4">
      <t>カモク</t>
    </rPh>
    <rPh sb="4" eb="5">
      <t>メイ</t>
    </rPh>
    <phoneticPr fontId="1"/>
  </si>
  <si>
    <t>授業年次</t>
    <rPh sb="0" eb="2">
      <t>ジュギョウ</t>
    </rPh>
    <rPh sb="2" eb="4">
      <t>ネンジ</t>
    </rPh>
    <phoneticPr fontId="1"/>
  </si>
  <si>
    <t>単位数</t>
    <rPh sb="0" eb="3">
      <t>タンイスウ</t>
    </rPh>
    <phoneticPr fontId="1"/>
  </si>
  <si>
    <t>学修達成目標</t>
    <phoneticPr fontId="1"/>
  </si>
  <si>
    <t>履修モデル</t>
    <rPh sb="0" eb="2">
      <t>リシュウ</t>
    </rPh>
    <phoneticPr fontId="1"/>
  </si>
  <si>
    <t>成績</t>
    <rPh sb="0" eb="2">
      <t>セイセキ</t>
    </rPh>
    <phoneticPr fontId="1"/>
  </si>
  <si>
    <t>科目
評価点</t>
    <rPh sb="0" eb="2">
      <t>カモク</t>
    </rPh>
    <rPh sb="3" eb="6">
      <t>ヒョウカテン</t>
    </rPh>
    <phoneticPr fontId="1"/>
  </si>
  <si>
    <t>所得
単位数</t>
    <rPh sb="0" eb="2">
      <t>ショトク</t>
    </rPh>
    <rPh sb="3" eb="6">
      <t>タンイスウ</t>
    </rPh>
    <phoneticPr fontId="1"/>
  </si>
  <si>
    <t>(B)</t>
    <phoneticPr fontId="1"/>
  </si>
  <si>
    <t>(D)</t>
    <phoneticPr fontId="1"/>
  </si>
  <si>
    <t>(E)</t>
    <phoneticPr fontId="1"/>
  </si>
  <si>
    <t>(b)</t>
    <phoneticPr fontId="1"/>
  </si>
  <si>
    <t>応用情報
システム工学</t>
    <rPh sb="0" eb="2">
      <t>オウヨウ</t>
    </rPh>
    <rPh sb="2" eb="4">
      <t>ジョウホウ</t>
    </rPh>
    <rPh sb="9" eb="11">
      <t>コウガク</t>
    </rPh>
    <phoneticPr fontId="1"/>
  </si>
  <si>
    <t>人工知能特論</t>
    <phoneticPr fontId="1"/>
  </si>
  <si>
    <t>◎</t>
    <phoneticPr fontId="1"/>
  </si>
  <si>
    <t>◎</t>
  </si>
  <si>
    <t>○</t>
  </si>
  <si>
    <t>秀</t>
  </si>
  <si>
    <t>非線形システム特論</t>
    <rPh sb="0" eb="3">
      <t>ヒセンケイ</t>
    </rPh>
    <rPh sb="7" eb="9">
      <t>トクロン</t>
    </rPh>
    <phoneticPr fontId="1"/>
  </si>
  <si>
    <t>◎</t>
    <phoneticPr fontId="1"/>
  </si>
  <si>
    <t>量子情報特論</t>
    <rPh sb="0" eb="2">
      <t>リョウシ</t>
    </rPh>
    <rPh sb="2" eb="4">
      <t>ジョウホウ</t>
    </rPh>
    <rPh sb="4" eb="6">
      <t>トクロン</t>
    </rPh>
    <phoneticPr fontId="1"/>
  </si>
  <si>
    <t>画像情報処理特論</t>
    <phoneticPr fontId="1"/>
  </si>
  <si>
    <t>数理情報システム工学演習</t>
    <rPh sb="0" eb="2">
      <t>スウリ</t>
    </rPh>
    <rPh sb="2" eb="4">
      <t>ジョウホウ</t>
    </rPh>
    <rPh sb="8" eb="10">
      <t>コウガク</t>
    </rPh>
    <rPh sb="10" eb="12">
      <t>エンシュウ</t>
    </rPh>
    <phoneticPr fontId="1"/>
  </si>
  <si>
    <t>応用情報システム工学特別研究</t>
    <rPh sb="0" eb="2">
      <t>オウヨウ</t>
    </rPh>
    <rPh sb="2" eb="4">
      <t>ジョウホウ</t>
    </rPh>
    <rPh sb="8" eb="10">
      <t>コウガク</t>
    </rPh>
    <rPh sb="10" eb="12">
      <t>トクベツ</t>
    </rPh>
    <rPh sb="12" eb="14">
      <t>ケンキュウ</t>
    </rPh>
    <phoneticPr fontId="1"/>
  </si>
  <si>
    <t>1～2</t>
    <phoneticPr fontId="1"/>
  </si>
  <si>
    <t>計測制御
システム工学</t>
    <rPh sb="0" eb="2">
      <t>ケイソク</t>
    </rPh>
    <rPh sb="2" eb="4">
      <t>セイギョ</t>
    </rPh>
    <rPh sb="9" eb="11">
      <t>コウガク</t>
    </rPh>
    <phoneticPr fontId="1"/>
  </si>
  <si>
    <t>計測制御システム工学特論Ⅰ</t>
    <phoneticPr fontId="1"/>
  </si>
  <si>
    <t>◎</t>
    <phoneticPr fontId="1"/>
  </si>
  <si>
    <t>機械システム工学特論</t>
    <rPh sb="0" eb="2">
      <t>キカイ</t>
    </rPh>
    <rPh sb="6" eb="8">
      <t>コウガク</t>
    </rPh>
    <rPh sb="8" eb="10">
      <t>トクロン</t>
    </rPh>
    <phoneticPr fontId="1"/>
  </si>
  <si>
    <t>計測制御システム工学特論Ⅱ</t>
    <rPh sb="0" eb="2">
      <t>ケイソク</t>
    </rPh>
    <phoneticPr fontId="1"/>
  </si>
  <si>
    <t>計測制御システム工学演習</t>
    <rPh sb="0" eb="2">
      <t>ケイソク</t>
    </rPh>
    <phoneticPr fontId="1"/>
  </si>
  <si>
    <t>計測制御システム工学特別研究</t>
    <rPh sb="0" eb="2">
      <t>ケイソク</t>
    </rPh>
    <rPh sb="2" eb="4">
      <t>セイギョ</t>
    </rPh>
    <rPh sb="8" eb="10">
      <t>コウガク</t>
    </rPh>
    <rPh sb="10" eb="12">
      <t>トクベツ</t>
    </rPh>
    <rPh sb="12" eb="14">
      <t>ケンキュウ</t>
    </rPh>
    <phoneticPr fontId="1"/>
  </si>
  <si>
    <t>1～2</t>
    <phoneticPr fontId="1"/>
  </si>
  <si>
    <t>生体情報
システム工学</t>
    <rPh sb="0" eb="2">
      <t>セイタイ</t>
    </rPh>
    <rPh sb="2" eb="4">
      <t>ジョウホウ</t>
    </rPh>
    <rPh sb="9" eb="11">
      <t>コウガク</t>
    </rPh>
    <phoneticPr fontId="1"/>
  </si>
  <si>
    <t>生体情報システム工学演習</t>
    <rPh sb="0" eb="2">
      <t>セイタイ</t>
    </rPh>
    <rPh sb="2" eb="4">
      <t>ジョウホウ</t>
    </rPh>
    <rPh sb="8" eb="10">
      <t>コウガク</t>
    </rPh>
    <rPh sb="10" eb="12">
      <t>エンシュウ</t>
    </rPh>
    <phoneticPr fontId="1"/>
  </si>
  <si>
    <t>生体情報システム工学特論</t>
    <rPh sb="0" eb="2">
      <t>セイタイ</t>
    </rPh>
    <rPh sb="2" eb="4">
      <t>ジョウホウ</t>
    </rPh>
    <rPh sb="8" eb="10">
      <t>コウガク</t>
    </rPh>
    <rPh sb="10" eb="12">
      <t>トクロン</t>
    </rPh>
    <phoneticPr fontId="1"/>
  </si>
  <si>
    <t>◎</t>
    <phoneticPr fontId="1"/>
  </si>
  <si>
    <t>生体情報計測工学特論</t>
    <rPh sb="0" eb="2">
      <t>セイタイ</t>
    </rPh>
    <rPh sb="2" eb="4">
      <t>ジョウホウ</t>
    </rPh>
    <rPh sb="4" eb="6">
      <t>ケイソク</t>
    </rPh>
    <rPh sb="6" eb="8">
      <t>コウガク</t>
    </rPh>
    <rPh sb="8" eb="10">
      <t>トクロン</t>
    </rPh>
    <phoneticPr fontId="1"/>
  </si>
  <si>
    <t>医用生体システム工学特論</t>
    <rPh sb="0" eb="2">
      <t>イヨウ</t>
    </rPh>
    <rPh sb="2" eb="4">
      <t>セイタイ</t>
    </rPh>
    <rPh sb="8" eb="10">
      <t>コウガク</t>
    </rPh>
    <rPh sb="10" eb="12">
      <t>トクロン</t>
    </rPh>
    <phoneticPr fontId="1"/>
  </si>
  <si>
    <t>◎</t>
    <phoneticPr fontId="1"/>
  </si>
  <si>
    <t>生体情報システム工学特別研究</t>
    <rPh sb="0" eb="2">
      <t>セイタイ</t>
    </rPh>
    <rPh sb="2" eb="4">
      <t>ジョウホウ</t>
    </rPh>
    <rPh sb="8" eb="10">
      <t>コウガク</t>
    </rPh>
    <rPh sb="10" eb="12">
      <t>トクベツ</t>
    </rPh>
    <rPh sb="12" eb="14">
      <t>ケンキュウ</t>
    </rPh>
    <phoneticPr fontId="1"/>
  </si>
  <si>
    <t>1～2</t>
    <phoneticPr fontId="1"/>
  </si>
  <si>
    <t>専攻内共通科目</t>
    <rPh sb="0" eb="2">
      <t>センコウ</t>
    </rPh>
    <rPh sb="2" eb="3">
      <t>ナイ</t>
    </rPh>
    <rPh sb="3" eb="5">
      <t>キョウツウ</t>
    </rPh>
    <rPh sb="5" eb="7">
      <t>カモク</t>
    </rPh>
    <phoneticPr fontId="1"/>
  </si>
  <si>
    <t>情報システム工学演習Ⅰ</t>
    <rPh sb="0" eb="2">
      <t>ジョウホウ</t>
    </rPh>
    <rPh sb="6" eb="8">
      <t>コウガク</t>
    </rPh>
    <rPh sb="8" eb="10">
      <t>エンシュウ</t>
    </rPh>
    <phoneticPr fontId="1"/>
  </si>
  <si>
    <t>情報システム工学演習Ⅱ</t>
    <rPh sb="0" eb="2">
      <t>ジョウホウ</t>
    </rPh>
    <rPh sb="6" eb="8">
      <t>コウガク</t>
    </rPh>
    <rPh sb="8" eb="10">
      <t>エンシュウ</t>
    </rPh>
    <phoneticPr fontId="1"/>
  </si>
  <si>
    <t>工学研究科
共通科目</t>
    <rPh sb="0" eb="2">
      <t>コウガク</t>
    </rPh>
    <rPh sb="2" eb="5">
      <t>ケンキュウカ</t>
    </rPh>
    <rPh sb="6" eb="8">
      <t>キョウツウ</t>
    </rPh>
    <rPh sb="8" eb="10">
      <t>カモク</t>
    </rPh>
    <phoneticPr fontId="1"/>
  </si>
  <si>
    <t>応用解析I</t>
    <phoneticPr fontId="1"/>
  </si>
  <si>
    <t>応用解析Ⅱ</t>
    <rPh sb="0" eb="2">
      <t>オウヨウ</t>
    </rPh>
    <rPh sb="2" eb="4">
      <t>カイセキ</t>
    </rPh>
    <phoneticPr fontId="1"/>
  </si>
  <si>
    <t>情報数理Ⅰ</t>
    <rPh sb="0" eb="2">
      <t>ジョウホウ</t>
    </rPh>
    <rPh sb="2" eb="4">
      <t>スウリ</t>
    </rPh>
    <phoneticPr fontId="1"/>
  </si>
  <si>
    <t>情報数理Ⅱ</t>
    <rPh sb="0" eb="2">
      <t>ジョウホウ</t>
    </rPh>
    <rPh sb="2" eb="4">
      <t>スウリ</t>
    </rPh>
    <phoneticPr fontId="1"/>
  </si>
  <si>
    <t>応用物理学特論Ⅰ</t>
    <rPh sb="0" eb="2">
      <t>オウヨウ</t>
    </rPh>
    <rPh sb="2" eb="5">
      <t>ブツリガク</t>
    </rPh>
    <rPh sb="5" eb="7">
      <t>トクロン</t>
    </rPh>
    <phoneticPr fontId="1"/>
  </si>
  <si>
    <t>応用物理学特論Ⅱ</t>
    <rPh sb="0" eb="2">
      <t>オウヨウ</t>
    </rPh>
    <rPh sb="2" eb="5">
      <t>ブツリガク</t>
    </rPh>
    <rPh sb="5" eb="7">
      <t>トクロン</t>
    </rPh>
    <phoneticPr fontId="1"/>
  </si>
  <si>
    <t>基礎英語Ⅰ</t>
    <rPh sb="0" eb="2">
      <t>キソ</t>
    </rPh>
    <rPh sb="2" eb="4">
      <t>エイゴ</t>
    </rPh>
    <phoneticPr fontId="1"/>
  </si>
  <si>
    <t>基礎英語Ⅱ</t>
    <rPh sb="0" eb="2">
      <t>キソ</t>
    </rPh>
    <rPh sb="2" eb="4">
      <t>エイゴ</t>
    </rPh>
    <phoneticPr fontId="1"/>
  </si>
  <si>
    <t>応用英語Ⅰ</t>
    <rPh sb="0" eb="2">
      <t>オウヨウ</t>
    </rPh>
    <rPh sb="2" eb="4">
      <t>エイゴ</t>
    </rPh>
    <phoneticPr fontId="1"/>
  </si>
  <si>
    <t>応用英語Ⅱ</t>
    <rPh sb="0" eb="2">
      <t>オウヨウ</t>
    </rPh>
    <rPh sb="2" eb="4">
      <t>エイゴ</t>
    </rPh>
    <phoneticPr fontId="1"/>
  </si>
  <si>
    <t>英語論文作成特別演習</t>
    <rPh sb="0" eb="2">
      <t>エイゴ</t>
    </rPh>
    <rPh sb="2" eb="4">
      <t>ロンブン</t>
    </rPh>
    <rPh sb="4" eb="6">
      <t>サクセイ</t>
    </rPh>
    <rPh sb="6" eb="8">
      <t>トクベツ</t>
    </rPh>
    <rPh sb="8" eb="10">
      <t>エンシュウ</t>
    </rPh>
    <phoneticPr fontId="1"/>
  </si>
  <si>
    <t>国際学会等発表特別演習</t>
    <rPh sb="0" eb="2">
      <t>コクサイ</t>
    </rPh>
    <rPh sb="2" eb="4">
      <t>ガッカイ</t>
    </rPh>
    <rPh sb="4" eb="5">
      <t>トウ</t>
    </rPh>
    <rPh sb="5" eb="7">
      <t>ハッピョウ</t>
    </rPh>
    <rPh sb="7" eb="9">
      <t>トクベツ</t>
    </rPh>
    <rPh sb="9" eb="11">
      <t>エンシュウ</t>
    </rPh>
    <phoneticPr fontId="1"/>
  </si>
  <si>
    <t>英語ディスカッション</t>
    <rPh sb="0" eb="2">
      <t>エイゴ</t>
    </rPh>
    <phoneticPr fontId="1"/>
  </si>
  <si>
    <t>技術者倫理特論</t>
    <rPh sb="0" eb="3">
      <t>ギジュツシャ</t>
    </rPh>
    <rPh sb="3" eb="5">
      <t>リンリ</t>
    </rPh>
    <rPh sb="5" eb="7">
      <t>トクロン</t>
    </rPh>
    <phoneticPr fontId="1"/>
  </si>
  <si>
    <t>論理的思考特論Ａ（読解力）</t>
    <phoneticPr fontId="1"/>
  </si>
  <si>
    <t>論理的思考特論B（文章力）</t>
    <phoneticPr fontId="1"/>
  </si>
  <si>
    <t>論理的思考特論C（表現力）</t>
    <phoneticPr fontId="1"/>
  </si>
  <si>
    <t>ビジネス日本語</t>
    <rPh sb="4" eb="7">
      <t>ニホンゴ</t>
    </rPh>
    <phoneticPr fontId="1"/>
  </si>
  <si>
    <t>認定科目</t>
    <rPh sb="0" eb="2">
      <t>ニンテイ</t>
    </rPh>
    <rPh sb="2" eb="4">
      <t>カモク</t>
    </rPh>
    <phoneticPr fontId="1"/>
  </si>
  <si>
    <t>《共通認定科目》</t>
    <phoneticPr fontId="1"/>
  </si>
  <si>
    <t>《専門認定科目》</t>
    <phoneticPr fontId="1"/>
  </si>
  <si>
    <t>他専攻科目</t>
    <rPh sb="0" eb="1">
      <t>タ</t>
    </rPh>
    <rPh sb="1" eb="3">
      <t>センコウ</t>
    </rPh>
    <rPh sb="3" eb="5">
      <t>カモク</t>
    </rPh>
    <phoneticPr fontId="1"/>
  </si>
  <si>
    <t>（取得単位合計のみ表示）</t>
    <rPh sb="1" eb="3">
      <t>シュトク</t>
    </rPh>
    <rPh sb="3" eb="5">
      <t>タンイ</t>
    </rPh>
    <rPh sb="5" eb="7">
      <t>ゴウケイ</t>
    </rPh>
    <rPh sb="9" eb="11">
      <t>ヒョウジ</t>
    </rPh>
    <phoneticPr fontId="1"/>
  </si>
  <si>
    <t>所属区分の取得単位数</t>
    <rPh sb="0" eb="2">
      <t>ショゾク</t>
    </rPh>
    <rPh sb="2" eb="4">
      <t>クブン</t>
    </rPh>
    <rPh sb="5" eb="7">
      <t>シュトク</t>
    </rPh>
    <rPh sb="7" eb="10">
      <t>タンイスウ</t>
    </rPh>
    <phoneticPr fontId="1"/>
  </si>
  <si>
    <t>所属する区分の特別研究</t>
    <rPh sb="0" eb="2">
      <t>ショゾク</t>
    </rPh>
    <rPh sb="4" eb="6">
      <t>クブン</t>
    </rPh>
    <rPh sb="7" eb="11">
      <t>トクベツケンキュウ</t>
    </rPh>
    <phoneticPr fontId="1"/>
  </si>
  <si>
    <t>(B)</t>
    <phoneticPr fontId="1"/>
  </si>
  <si>
    <t>(C)</t>
    <phoneticPr fontId="1"/>
  </si>
  <si>
    <t>(a)</t>
    <phoneticPr fontId="1"/>
  </si>
  <si>
    <t>(b)</t>
    <phoneticPr fontId="1"/>
  </si>
  <si>
    <t>(c)</t>
    <phoneticPr fontId="1"/>
  </si>
  <si>
    <t>合計36単位以上※</t>
    <phoneticPr fontId="1"/>
  </si>
  <si>
    <t>到達度評価</t>
    <rPh sb="0" eb="3">
      <t>トウタツド</t>
    </rPh>
    <rPh sb="3" eb="5">
      <t>ヒョウカ</t>
    </rPh>
    <phoneticPr fontId="1"/>
  </si>
  <si>
    <t>履修モデル(a)を秀で満たしたときの学習目標達成度</t>
    <rPh sb="0" eb="2">
      <t>リシュウ</t>
    </rPh>
    <rPh sb="9" eb="10">
      <t>シュウ</t>
    </rPh>
    <rPh sb="11" eb="12">
      <t>ミ</t>
    </rPh>
    <rPh sb="18" eb="20">
      <t>ガクシュウ</t>
    </rPh>
    <rPh sb="20" eb="22">
      <t>モクヒョウ</t>
    </rPh>
    <rPh sb="22" eb="25">
      <t>タッセイド</t>
    </rPh>
    <phoneticPr fontId="1"/>
  </si>
  <si>
    <t>MAX(a)</t>
    <phoneticPr fontId="1"/>
  </si>
  <si>
    <t>履修モデル(b)を秀で満たしたときの学習目標達成度</t>
    <rPh sb="0" eb="2">
      <t>リシュウ</t>
    </rPh>
    <rPh sb="9" eb="10">
      <t>シュウ</t>
    </rPh>
    <rPh sb="11" eb="12">
      <t>ミ</t>
    </rPh>
    <rPh sb="18" eb="20">
      <t>ガクシュウ</t>
    </rPh>
    <rPh sb="20" eb="22">
      <t>モクヒョウ</t>
    </rPh>
    <rPh sb="22" eb="25">
      <t>タッセイド</t>
    </rPh>
    <phoneticPr fontId="1"/>
  </si>
  <si>
    <t>MAX(b)</t>
    <phoneticPr fontId="1"/>
  </si>
  <si>
    <t>※1</t>
    <phoneticPr fontId="1"/>
  </si>
  <si>
    <t>※2</t>
    <phoneticPr fontId="1"/>
  </si>
  <si>
    <t>※3</t>
    <phoneticPr fontId="1"/>
  </si>
  <si>
    <t>履修モデル(c)を秀で満たしたときの学習目標達成度</t>
    <rPh sb="0" eb="2">
      <t>リシュウ</t>
    </rPh>
    <rPh sb="9" eb="10">
      <t>シュウ</t>
    </rPh>
    <rPh sb="11" eb="12">
      <t>ミ</t>
    </rPh>
    <rPh sb="18" eb="20">
      <t>ガクシュウ</t>
    </rPh>
    <rPh sb="20" eb="22">
      <t>モクヒョウ</t>
    </rPh>
    <rPh sb="22" eb="25">
      <t>タッセイド</t>
    </rPh>
    <phoneticPr fontId="1"/>
  </si>
  <si>
    <t>MAX(c)</t>
    <phoneticPr fontId="1"/>
  </si>
  <si>
    <t>(a)(b)(c)の最大値</t>
    <rPh sb="10" eb="13">
      <t>サイダイチ</t>
    </rPh>
    <phoneticPr fontId="1"/>
  </si>
  <si>
    <t>※1：履修モデル(a)を秀で満たしたときの科目評価点の合計点</t>
    <rPh sb="3" eb="5">
      <t>リシュウ</t>
    </rPh>
    <rPh sb="12" eb="13">
      <t>シュウ</t>
    </rPh>
    <rPh sb="14" eb="15">
      <t>ミ</t>
    </rPh>
    <rPh sb="21" eb="23">
      <t>カモク</t>
    </rPh>
    <rPh sb="23" eb="26">
      <t>ヒョウカテン</t>
    </rPh>
    <rPh sb="27" eb="30">
      <t>ゴウケイテン</t>
    </rPh>
    <phoneticPr fontId="1"/>
  </si>
  <si>
    <t>※2：履修モデル(b)を秀で満たしたときの科目評価点の合計点</t>
    <rPh sb="3" eb="5">
      <t>リシュウ</t>
    </rPh>
    <rPh sb="12" eb="13">
      <t>シュウ</t>
    </rPh>
    <rPh sb="14" eb="15">
      <t>ミ</t>
    </rPh>
    <rPh sb="21" eb="23">
      <t>カモク</t>
    </rPh>
    <rPh sb="23" eb="26">
      <t>ヒョウカテン</t>
    </rPh>
    <rPh sb="27" eb="30">
      <t>ゴウケイテン</t>
    </rPh>
    <phoneticPr fontId="1"/>
  </si>
  <si>
    <t>※3：履修モデル(c)を秀で満たしたときの科目評価点の合計点</t>
    <rPh sb="3" eb="5">
      <t>リシュウ</t>
    </rPh>
    <rPh sb="12" eb="13">
      <t>シュウ</t>
    </rPh>
    <rPh sb="14" eb="15">
      <t>ミ</t>
    </rPh>
    <rPh sb="21" eb="23">
      <t>カモク</t>
    </rPh>
    <rPh sb="23" eb="26">
      <t>ヒョウカテン</t>
    </rPh>
    <rPh sb="27" eb="30">
      <t>ゴウケイテン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</si>
</sst>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3" x14ac:knownFonts="1">
    <font>
      <sz val="11"/>
      <color theme="1"/>
      <name val="ＭＳ Ｐゴシック"/>
      <family val="2"/>
      <scheme val="minor"/>
    </font>
    <font>
      <sz val="6"/>
      <name val="ＭＳ Ｐゴシック"/>
      <family val="3"/>
      <charset val="128"/>
      <scheme val="minor"/>
    </font>
    <font>
      <b/>
      <u/>
      <sz val="11"/>
      <color theme="1"/>
      <name val="ＭＳ Ｐゴシック"/>
      <family val="3"/>
      <charset val="128"/>
      <scheme val="minor"/>
    </font>
    <font>
      <b/>
      <sz val="11"/>
      <color theme="1"/>
      <name val="ＭＳ Ｐゴシック"/>
      <family val="3"/>
      <charset val="128"/>
      <scheme val="minor"/>
    </font>
    <font>
      <sz val="14"/>
      <color theme="1"/>
      <name val="ＭＳ Ｐゴシック"/>
      <family val="3"/>
      <charset val="128"/>
      <scheme val="minor"/>
    </font>
    <font>
      <b/>
      <sz val="16"/>
      <color theme="1"/>
      <name val="ＭＳ Ｐゴシック"/>
      <family val="3"/>
      <charset val="128"/>
      <scheme val="minor"/>
    </font>
    <font>
      <b/>
      <sz val="14"/>
      <color theme="0"/>
      <name val="ＭＳ Ｐゴシック"/>
      <family val="3"/>
      <charset val="128"/>
      <scheme val="minor"/>
    </font>
    <font>
      <sz val="12"/>
      <name val="Times New Roman"/>
      <family val="1"/>
    </font>
    <font>
      <sz val="12"/>
      <name val="ＭＳ Ｐゴシック"/>
      <family val="2"/>
      <scheme val="minor"/>
    </font>
    <font>
      <sz val="12"/>
      <color theme="1"/>
      <name val="ＭＳ Ｐゴシック"/>
      <family val="2"/>
      <scheme val="minor"/>
    </font>
    <font>
      <b/>
      <sz val="12"/>
      <color theme="1"/>
      <name val="ＭＳ 明朝"/>
      <family val="1"/>
      <charset val="128"/>
    </font>
    <font>
      <b/>
      <sz val="12"/>
      <color theme="1"/>
      <name val="ＭＳ Ｐゴシック"/>
      <family val="2"/>
      <scheme val="minor"/>
    </font>
    <font>
      <b/>
      <sz val="12"/>
      <color rgb="FFFF0000"/>
      <name val="ＭＳ Ｐゴシック"/>
      <family val="3"/>
      <charset val="128"/>
      <scheme val="minor"/>
    </font>
    <font>
      <sz val="1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1"/>
      <name val="ＭＳ Ｐゴシック"/>
      <family val="2"/>
      <scheme val="minor"/>
    </font>
    <font>
      <b/>
      <sz val="11"/>
      <name val="ＭＳ Ｐゴシック"/>
      <family val="3"/>
      <charset val="128"/>
      <scheme val="minor"/>
    </font>
    <font>
      <sz val="8"/>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66FFFF"/>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2"/>
        <bgColor indexed="64"/>
      </patternFill>
    </fill>
    <fill>
      <patternFill patternType="solid">
        <fgColor theme="6" tint="0.59999389629810485"/>
        <bgColor indexed="64"/>
      </patternFill>
    </fill>
    <fill>
      <patternFill patternType="solid">
        <fgColor rgb="FFF2DCDB"/>
        <bgColor indexed="64"/>
      </patternFill>
    </fill>
    <fill>
      <patternFill patternType="solid">
        <fgColor rgb="FFFFCCFF"/>
        <bgColor indexed="64"/>
      </patternFill>
    </fill>
    <fill>
      <patternFill patternType="solid">
        <fgColor rgb="FF99FF66"/>
        <bgColor indexed="64"/>
      </patternFill>
    </fill>
    <fill>
      <patternFill patternType="solid">
        <fgColor theme="0" tint="-4.9989318521683403E-2"/>
        <bgColor indexed="64"/>
      </patternFill>
    </fill>
  </fills>
  <borders count="61">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s>
  <cellStyleXfs count="1">
    <xf numFmtId="0" fontId="0" fillId="0" borderId="0"/>
  </cellStyleXfs>
  <cellXfs count="191">
    <xf numFmtId="0" fontId="0" fillId="0" borderId="0" xfId="0"/>
    <xf numFmtId="0" fontId="0" fillId="2" borderId="0" xfId="0" applyFill="1" applyAlignment="1">
      <alignment horizontal="left" vertical="center"/>
    </xf>
    <xf numFmtId="0" fontId="0" fillId="2" borderId="0" xfId="0" applyFill="1" applyAlignment="1">
      <alignment horizontal="center" vertical="center"/>
    </xf>
    <xf numFmtId="0" fontId="0" fillId="0" borderId="0" xfId="0" applyAlignment="1">
      <alignment horizontal="center" vertical="center"/>
    </xf>
    <xf numFmtId="0" fontId="0" fillId="2" borderId="0" xfId="0" applyFill="1" applyAlignment="1">
      <alignment horizontal="left" vertical="center"/>
    </xf>
    <xf numFmtId="0" fontId="2" fillId="2" borderId="0" xfId="0" applyFont="1" applyFill="1" applyBorder="1" applyAlignment="1" applyProtection="1">
      <alignment vertical="center"/>
      <protection locked="0"/>
    </xf>
    <xf numFmtId="0" fontId="3" fillId="2" borderId="0" xfId="0" applyFont="1" applyFill="1" applyBorder="1" applyAlignment="1">
      <alignment horizontal="center" vertical="center"/>
    </xf>
    <xf numFmtId="0" fontId="0" fillId="2" borderId="0" xfId="0" applyFill="1" applyBorder="1" applyAlignment="1">
      <alignment horizontal="center" vertical="center"/>
    </xf>
    <xf numFmtId="0" fontId="4" fillId="0" borderId="0" xfId="0" applyFont="1" applyAlignment="1">
      <alignment horizontal="center" vertical="center"/>
    </xf>
    <xf numFmtId="0" fontId="5" fillId="2" borderId="0" xfId="0" applyFont="1" applyFill="1" applyAlignment="1">
      <alignment horizontal="left" vertical="center"/>
    </xf>
    <xf numFmtId="0" fontId="2" fillId="2" borderId="1" xfId="0" applyFont="1" applyFill="1" applyBorder="1" applyAlignment="1" applyProtection="1">
      <alignment vertical="center"/>
      <protection locked="0"/>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4" fillId="2" borderId="0" xfId="0" applyFont="1" applyFill="1" applyAlignment="1">
      <alignment horizontal="center" vertical="center"/>
    </xf>
    <xf numFmtId="0" fontId="0" fillId="4" borderId="0" xfId="0" applyFill="1" applyAlignment="1">
      <alignment horizontal="left" vertical="center" wrapText="1"/>
    </xf>
    <xf numFmtId="0" fontId="7" fillId="2" borderId="2" xfId="0" applyFont="1" applyFill="1" applyBorder="1" applyAlignment="1">
      <alignment horizontal="right" vertical="center"/>
    </xf>
    <xf numFmtId="0" fontId="8" fillId="2" borderId="3" xfId="0" applyFont="1" applyFill="1" applyBorder="1" applyAlignment="1">
      <alignment horizontal="left" vertical="center"/>
    </xf>
    <xf numFmtId="0" fontId="8" fillId="2" borderId="4" xfId="0" applyFont="1" applyFill="1" applyBorder="1" applyAlignment="1">
      <alignment horizontal="left" vertical="center"/>
    </xf>
    <xf numFmtId="0" fontId="7" fillId="2" borderId="5" xfId="0" applyFont="1" applyFill="1" applyBorder="1" applyAlignment="1">
      <alignment horizontal="right" vertical="center"/>
    </xf>
    <xf numFmtId="0" fontId="8" fillId="2" borderId="0" xfId="0" applyFont="1" applyFill="1" applyBorder="1" applyAlignment="1">
      <alignment horizontal="left" vertical="center" shrinkToFit="1"/>
    </xf>
    <xf numFmtId="0" fontId="8" fillId="2" borderId="6" xfId="0" applyFont="1" applyFill="1" applyBorder="1" applyAlignment="1">
      <alignment horizontal="left" vertical="center" shrinkToFit="1"/>
    </xf>
    <xf numFmtId="49" fontId="7" fillId="2" borderId="5" xfId="0" applyNumberFormat="1" applyFont="1" applyFill="1" applyBorder="1" applyAlignment="1">
      <alignment horizontal="right" vertical="center"/>
    </xf>
    <xf numFmtId="0" fontId="8" fillId="2" borderId="0" xfId="0" applyFont="1" applyFill="1" applyBorder="1" applyAlignment="1">
      <alignment horizontal="left" vertical="center"/>
    </xf>
    <xf numFmtId="0" fontId="8" fillId="2" borderId="6" xfId="0" applyFont="1" applyFill="1" applyBorder="1" applyAlignment="1">
      <alignment horizontal="left" vertical="center"/>
    </xf>
    <xf numFmtId="0" fontId="0" fillId="5" borderId="0" xfId="0" applyFill="1" applyAlignment="1">
      <alignment horizontal="center" vertical="center" wrapText="1"/>
    </xf>
    <xf numFmtId="0" fontId="6" fillId="3" borderId="5"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6" xfId="0" applyFont="1" applyFill="1" applyBorder="1" applyAlignment="1">
      <alignment horizontal="center" vertical="center"/>
    </xf>
    <xf numFmtId="0" fontId="7" fillId="2" borderId="7" xfId="0" applyFont="1" applyFill="1" applyBorder="1" applyAlignment="1">
      <alignment horizontal="right" vertical="center"/>
    </xf>
    <xf numFmtId="0" fontId="8" fillId="2" borderId="1" xfId="0" applyFont="1" applyFill="1" applyBorder="1" applyAlignment="1">
      <alignment horizontal="left" vertical="center"/>
    </xf>
    <xf numFmtId="0" fontId="8" fillId="2" borderId="8" xfId="0" applyFont="1" applyFill="1" applyBorder="1" applyAlignment="1">
      <alignment horizontal="left" vertical="center"/>
    </xf>
    <xf numFmtId="0" fontId="9" fillId="0" borderId="0" xfId="0" applyFont="1" applyAlignment="1">
      <alignment horizontal="center" vertical="center"/>
    </xf>
    <xf numFmtId="0" fontId="7" fillId="2" borderId="0" xfId="0" applyFont="1" applyFill="1" applyAlignment="1">
      <alignment horizontal="right" vertical="center"/>
    </xf>
    <xf numFmtId="0" fontId="8" fillId="2" borderId="0" xfId="0" applyFont="1" applyFill="1" applyAlignment="1">
      <alignment horizontal="left" vertical="center"/>
    </xf>
    <xf numFmtId="0" fontId="10" fillId="4" borderId="9" xfId="0" applyFont="1" applyFill="1" applyBorder="1" applyAlignment="1">
      <alignment horizontal="center" vertical="center"/>
    </xf>
    <xf numFmtId="0" fontId="11" fillId="4" borderId="4" xfId="0" applyFont="1" applyFill="1" applyBorder="1" applyAlignment="1" applyProtection="1">
      <alignment horizontal="center" vertical="center"/>
      <protection locked="0"/>
    </xf>
    <xf numFmtId="0" fontId="9" fillId="2" borderId="0" xfId="0" applyFont="1" applyFill="1" applyAlignment="1">
      <alignment horizontal="left" vertical="center"/>
    </xf>
    <xf numFmtId="0" fontId="9" fillId="2" borderId="0"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0" xfId="0" applyFont="1" applyFill="1" applyAlignment="1">
      <alignment horizontal="center" vertical="center"/>
    </xf>
    <xf numFmtId="0" fontId="12" fillId="0" borderId="0" xfId="0" applyFont="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13" fillId="6" borderId="13" xfId="0" applyFont="1" applyFill="1" applyBorder="1" applyAlignment="1">
      <alignment horizontal="center" vertical="center"/>
    </xf>
    <xf numFmtId="0" fontId="13" fillId="6" borderId="14" xfId="0" applyFont="1" applyFill="1" applyBorder="1" applyAlignment="1">
      <alignment horizontal="center" vertical="center"/>
    </xf>
    <xf numFmtId="0" fontId="13" fillId="6" borderId="15" xfId="0" applyFont="1" applyFill="1" applyBorder="1" applyAlignment="1">
      <alignment horizontal="center" vertical="center"/>
    </xf>
    <xf numFmtId="0" fontId="0" fillId="7" borderId="14" xfId="0" applyFill="1" applyBorder="1" applyAlignment="1">
      <alignment horizontal="center" vertical="center"/>
    </xf>
    <xf numFmtId="0" fontId="0" fillId="4" borderId="16" xfId="0" applyFill="1" applyBorder="1" applyAlignment="1">
      <alignment horizontal="center" vertical="center"/>
    </xf>
    <xf numFmtId="0" fontId="0" fillId="5" borderId="3" xfId="0" applyFill="1" applyBorder="1" applyAlignment="1">
      <alignment horizontal="center" vertical="center" wrapText="1"/>
    </xf>
    <xf numFmtId="0" fontId="13" fillId="8" borderId="17" xfId="0" applyFont="1" applyFill="1" applyBorder="1" applyAlignment="1">
      <alignment horizontal="center" vertical="center" wrapText="1" shrinkToFi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6" borderId="18" xfId="0" applyFill="1" applyBorder="1" applyAlignment="1">
      <alignment horizontal="center" vertical="center"/>
    </xf>
    <xf numFmtId="0" fontId="0" fillId="6" borderId="19" xfId="0" applyFill="1" applyBorder="1" applyAlignment="1">
      <alignment horizontal="center" vertical="center"/>
    </xf>
    <xf numFmtId="0" fontId="0" fillId="6" borderId="21" xfId="0" applyFill="1" applyBorder="1" applyAlignment="1">
      <alignment horizontal="center" vertical="center"/>
    </xf>
    <xf numFmtId="0" fontId="0" fillId="7" borderId="22" xfId="0" applyFill="1" applyBorder="1" applyAlignment="1">
      <alignment horizontal="center" vertical="center"/>
    </xf>
    <xf numFmtId="0" fontId="0" fillId="7" borderId="19" xfId="0" applyFill="1" applyBorder="1" applyAlignment="1">
      <alignment horizontal="center" vertical="center"/>
    </xf>
    <xf numFmtId="0" fontId="0" fillId="7" borderId="23" xfId="0" applyFill="1" applyBorder="1" applyAlignment="1">
      <alignment horizontal="center" vertical="center"/>
    </xf>
    <xf numFmtId="0" fontId="0" fillId="4" borderId="24" xfId="0" applyFill="1" applyBorder="1" applyAlignment="1">
      <alignment horizontal="center" vertical="center"/>
    </xf>
    <xf numFmtId="0" fontId="0" fillId="5" borderId="1" xfId="0" applyFill="1" applyBorder="1" applyAlignment="1">
      <alignment horizontal="center" vertical="center"/>
    </xf>
    <xf numFmtId="0" fontId="13" fillId="8" borderId="25" xfId="0" applyFont="1" applyFill="1" applyBorder="1" applyAlignment="1">
      <alignment horizontal="center" vertical="center" shrinkToFit="1"/>
    </xf>
    <xf numFmtId="0" fontId="0" fillId="0" borderId="0" xfId="0" applyFill="1" applyBorder="1" applyAlignment="1">
      <alignment horizontal="center" vertical="center"/>
    </xf>
    <xf numFmtId="0" fontId="13" fillId="0" borderId="26" xfId="0" applyFont="1" applyBorder="1" applyAlignment="1">
      <alignment horizontal="center" vertical="center" wrapText="1"/>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9" borderId="26" xfId="0" applyFont="1" applyFill="1" applyBorder="1" applyAlignment="1">
      <alignment horizontal="center" vertical="center"/>
    </xf>
    <xf numFmtId="0" fontId="13" fillId="9" borderId="27" xfId="0" applyFont="1" applyFill="1" applyBorder="1" applyAlignment="1">
      <alignment horizontal="center" vertical="center"/>
    </xf>
    <xf numFmtId="0" fontId="13" fillId="9" borderId="29" xfId="0" applyFont="1" applyFill="1" applyBorder="1" applyAlignment="1">
      <alignment horizontal="center" vertical="center"/>
    </xf>
    <xf numFmtId="0" fontId="13" fillId="7" borderId="30" xfId="0" applyFont="1" applyFill="1" applyBorder="1" applyAlignment="1">
      <alignment horizontal="center" vertical="center"/>
    </xf>
    <xf numFmtId="0" fontId="13" fillId="7" borderId="27" xfId="0" applyFont="1" applyFill="1" applyBorder="1" applyAlignment="1">
      <alignment horizontal="center" vertical="center"/>
    </xf>
    <xf numFmtId="0" fontId="13" fillId="7" borderId="28" xfId="0" applyFont="1" applyFill="1" applyBorder="1" applyAlignment="1">
      <alignment horizontal="center" vertical="center"/>
    </xf>
    <xf numFmtId="0" fontId="13" fillId="4" borderId="31" xfId="0" applyFont="1" applyFill="1" applyBorder="1" applyAlignment="1" applyProtection="1">
      <alignment horizontal="center" vertical="center"/>
      <protection locked="0"/>
    </xf>
    <xf numFmtId="0" fontId="13" fillId="5" borderId="32" xfId="0" applyFont="1" applyFill="1" applyBorder="1" applyAlignment="1">
      <alignment horizontal="center" vertical="center"/>
    </xf>
    <xf numFmtId="0" fontId="13" fillId="8" borderId="31" xfId="0" applyFont="1" applyFill="1" applyBorder="1" applyAlignment="1">
      <alignment horizontal="center" vertical="center"/>
    </xf>
    <xf numFmtId="0" fontId="14" fillId="2" borderId="0" xfId="0" applyFont="1" applyFill="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13" fillId="0" borderId="18" xfId="0" applyFont="1" applyBorder="1" applyAlignment="1">
      <alignment horizontal="center" vertical="center" wrapText="1"/>
    </xf>
    <xf numFmtId="0" fontId="13" fillId="0" borderId="19" xfId="0" applyFont="1" applyBorder="1" applyAlignment="1">
      <alignment horizontal="center" vertical="center"/>
    </xf>
    <xf numFmtId="0" fontId="13" fillId="0" borderId="23" xfId="0" applyFont="1" applyBorder="1" applyAlignment="1">
      <alignment horizontal="center" vertical="center"/>
    </xf>
    <xf numFmtId="0" fontId="13" fillId="9" borderId="18" xfId="0" applyFont="1" applyFill="1" applyBorder="1" applyAlignment="1">
      <alignment horizontal="center" vertical="center"/>
    </xf>
    <xf numFmtId="0" fontId="13" fillId="9" borderId="19" xfId="0" applyFont="1" applyFill="1" applyBorder="1" applyAlignment="1">
      <alignment horizontal="center" vertical="center"/>
    </xf>
    <xf numFmtId="0" fontId="13" fillId="9" borderId="21" xfId="0" applyFont="1" applyFill="1" applyBorder="1" applyAlignment="1">
      <alignment horizontal="center" vertical="center"/>
    </xf>
    <xf numFmtId="0" fontId="13" fillId="7" borderId="22" xfId="0" applyFont="1" applyFill="1" applyBorder="1" applyAlignment="1">
      <alignment horizontal="center" vertical="center"/>
    </xf>
    <xf numFmtId="0" fontId="13" fillId="7" borderId="19" xfId="0" applyFont="1" applyFill="1" applyBorder="1" applyAlignment="1">
      <alignment horizontal="center" vertical="center"/>
    </xf>
    <xf numFmtId="0" fontId="13" fillId="7" borderId="23" xfId="0" applyFont="1" applyFill="1" applyBorder="1" applyAlignment="1">
      <alignment horizontal="center" vertical="center"/>
    </xf>
    <xf numFmtId="0" fontId="13" fillId="4" borderId="33" xfId="0" applyFont="1" applyFill="1" applyBorder="1" applyAlignment="1" applyProtection="1">
      <alignment horizontal="center" vertical="center"/>
      <protection locked="0"/>
    </xf>
    <xf numFmtId="0" fontId="13" fillId="5" borderId="34" xfId="0" applyFont="1" applyFill="1" applyBorder="1" applyAlignment="1">
      <alignment horizontal="center" vertical="center"/>
    </xf>
    <xf numFmtId="0" fontId="13" fillId="8" borderId="33" xfId="0" applyFont="1" applyFill="1" applyBorder="1" applyAlignment="1">
      <alignment horizontal="center" vertical="center"/>
    </xf>
    <xf numFmtId="0" fontId="13" fillId="0" borderId="35" xfId="0" applyFont="1" applyBorder="1" applyAlignment="1">
      <alignment horizontal="center" vertical="center" wrapText="1"/>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13" fillId="9" borderId="35" xfId="0" applyFont="1" applyFill="1" applyBorder="1" applyAlignment="1">
      <alignment horizontal="center" vertical="center"/>
    </xf>
    <xf numFmtId="0" fontId="13" fillId="9" borderId="36" xfId="0" applyFont="1" applyFill="1" applyBorder="1" applyAlignment="1">
      <alignment horizontal="center" vertical="center"/>
    </xf>
    <xf numFmtId="0" fontId="13" fillId="9" borderId="38" xfId="0" applyFont="1" applyFill="1" applyBorder="1" applyAlignment="1">
      <alignment horizontal="center" vertical="center"/>
    </xf>
    <xf numFmtId="0" fontId="13" fillId="7" borderId="39" xfId="0" applyFont="1" applyFill="1" applyBorder="1" applyAlignment="1">
      <alignment horizontal="center" vertical="center"/>
    </xf>
    <xf numFmtId="0" fontId="13" fillId="7" borderId="36" xfId="0" applyFont="1" applyFill="1" applyBorder="1" applyAlignment="1">
      <alignment horizontal="center" vertical="center"/>
    </xf>
    <xf numFmtId="0" fontId="13" fillId="7" borderId="37" xfId="0" applyFont="1" applyFill="1" applyBorder="1" applyAlignment="1">
      <alignment horizontal="center" vertical="center"/>
    </xf>
    <xf numFmtId="0" fontId="13" fillId="4" borderId="40" xfId="0" applyFont="1" applyFill="1" applyBorder="1" applyAlignment="1" applyProtection="1">
      <alignment horizontal="center" vertical="center"/>
      <protection locked="0"/>
    </xf>
    <xf numFmtId="0" fontId="13" fillId="5" borderId="41" xfId="0" applyFont="1" applyFill="1" applyBorder="1" applyAlignment="1">
      <alignment horizontal="center" vertical="center"/>
    </xf>
    <xf numFmtId="0" fontId="13" fillId="8" borderId="40" xfId="0" applyFont="1" applyFill="1" applyBorder="1" applyAlignment="1">
      <alignment horizontal="center" vertical="center"/>
    </xf>
    <xf numFmtId="0" fontId="16" fillId="0" borderId="18" xfId="0" applyFont="1" applyBorder="1" applyAlignment="1">
      <alignment horizontal="center" vertical="center" wrapText="1"/>
    </xf>
    <xf numFmtId="0" fontId="13" fillId="4" borderId="42" xfId="0" applyFont="1" applyFill="1" applyBorder="1" applyAlignment="1" applyProtection="1">
      <alignment horizontal="center" vertical="center"/>
      <protection locked="0"/>
    </xf>
    <xf numFmtId="0" fontId="13" fillId="5" borderId="43" xfId="0" applyFont="1" applyFill="1" applyBorder="1" applyAlignment="1">
      <alignment horizontal="center" vertical="center"/>
    </xf>
    <xf numFmtId="0" fontId="13" fillId="8" borderId="42" xfId="0" applyFont="1" applyFill="1" applyBorder="1" applyAlignment="1">
      <alignment horizontal="center" vertical="center"/>
    </xf>
    <xf numFmtId="0" fontId="13" fillId="0" borderId="18" xfId="0" applyFont="1" applyBorder="1" applyAlignment="1">
      <alignment horizontal="center" vertical="center"/>
    </xf>
    <xf numFmtId="0" fontId="13" fillId="0" borderId="35" xfId="0" applyFont="1" applyBorder="1" applyAlignment="1">
      <alignment horizontal="center" vertical="center"/>
    </xf>
    <xf numFmtId="0" fontId="13" fillId="0" borderId="44" xfId="0" applyFont="1" applyBorder="1" applyAlignment="1">
      <alignment horizontal="center" vertical="center" wrapText="1"/>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13" fillId="9" borderId="44" xfId="0" applyFont="1" applyFill="1" applyBorder="1" applyAlignment="1">
      <alignment horizontal="center" vertical="center"/>
    </xf>
    <xf numFmtId="0" fontId="13" fillId="9" borderId="45" xfId="0" applyFont="1" applyFill="1" applyBorder="1" applyAlignment="1">
      <alignment horizontal="center" vertical="center"/>
    </xf>
    <xf numFmtId="0" fontId="13" fillId="9" borderId="20" xfId="0" applyFont="1" applyFill="1" applyBorder="1" applyAlignment="1">
      <alignment horizontal="center" vertical="center"/>
    </xf>
    <xf numFmtId="0" fontId="13" fillId="7" borderId="47" xfId="0" applyFont="1" applyFill="1" applyBorder="1" applyAlignment="1">
      <alignment horizontal="center" vertical="center"/>
    </xf>
    <xf numFmtId="0" fontId="13" fillId="7" borderId="45" xfId="0" applyFont="1" applyFill="1" applyBorder="1" applyAlignment="1">
      <alignment horizontal="center" vertical="center"/>
    </xf>
    <xf numFmtId="0" fontId="13" fillId="7" borderId="46" xfId="0" applyFont="1" applyFill="1" applyBorder="1" applyAlignment="1">
      <alignment horizontal="center" vertical="center"/>
    </xf>
    <xf numFmtId="0" fontId="0" fillId="0" borderId="0" xfId="0" applyAlignment="1">
      <alignment horizontal="left" vertical="center"/>
    </xf>
    <xf numFmtId="0" fontId="13" fillId="0" borderId="48" xfId="0" applyFont="1" applyBorder="1" applyAlignment="1">
      <alignment horizontal="center" vertical="center" wrapText="1"/>
    </xf>
    <xf numFmtId="0" fontId="14" fillId="2" borderId="0" xfId="0" applyFont="1" applyFill="1" applyAlignment="1">
      <alignment horizontal="left" vertical="center"/>
    </xf>
    <xf numFmtId="0" fontId="13" fillId="0" borderId="49" xfId="0" applyFont="1" applyBorder="1" applyAlignment="1">
      <alignment horizontal="center" vertical="center" wrapText="1"/>
    </xf>
    <xf numFmtId="0" fontId="13" fillId="7" borderId="32" xfId="0" applyFont="1" applyFill="1" applyBorder="1" applyAlignment="1">
      <alignment horizontal="center" vertical="center"/>
    </xf>
    <xf numFmtId="0" fontId="13" fillId="7" borderId="34" xfId="0" applyFont="1" applyFill="1" applyBorder="1" applyAlignment="1">
      <alignment horizontal="center" vertical="center"/>
    </xf>
    <xf numFmtId="0" fontId="13" fillId="6" borderId="44" xfId="0" applyFont="1" applyFill="1" applyBorder="1" applyAlignment="1">
      <alignment horizontal="center" vertical="center"/>
    </xf>
    <xf numFmtId="0" fontId="13" fillId="6" borderId="45" xfId="0" applyFont="1" applyFill="1" applyBorder="1" applyAlignment="1">
      <alignment horizontal="center" vertical="center"/>
    </xf>
    <xf numFmtId="0" fontId="13" fillId="6" borderId="20" xfId="0" applyFont="1" applyFill="1" applyBorder="1" applyAlignment="1">
      <alignment horizontal="center" vertical="center"/>
    </xf>
    <xf numFmtId="0" fontId="13" fillId="6" borderId="18" xfId="0" applyFont="1" applyFill="1" applyBorder="1" applyAlignment="1">
      <alignment horizontal="center" vertical="center"/>
    </xf>
    <xf numFmtId="0" fontId="13" fillId="6" borderId="19" xfId="0" applyFont="1" applyFill="1" applyBorder="1" applyAlignment="1">
      <alignment horizontal="center" vertical="center"/>
    </xf>
    <xf numFmtId="0" fontId="13" fillId="6" borderId="21"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8" xfId="0" applyFont="1" applyFill="1" applyBorder="1" applyAlignment="1">
      <alignment horizontal="center" vertical="center"/>
    </xf>
    <xf numFmtId="0" fontId="13" fillId="7" borderId="44" xfId="0" applyFont="1" applyFill="1" applyBorder="1" applyAlignment="1">
      <alignment horizontal="center" vertical="center"/>
    </xf>
    <xf numFmtId="0" fontId="13" fillId="5" borderId="42" xfId="0" applyFont="1" applyFill="1" applyBorder="1" applyAlignment="1">
      <alignment horizontal="center" vertical="center"/>
    </xf>
    <xf numFmtId="0" fontId="13" fillId="0" borderId="50" xfId="0" applyFont="1" applyBorder="1" applyAlignment="1">
      <alignment horizontal="center" vertical="center" wrapText="1"/>
    </xf>
    <xf numFmtId="0" fontId="13" fillId="0" borderId="51" xfId="0" applyFont="1" applyBorder="1" applyAlignment="1">
      <alignment horizontal="center" vertical="center"/>
    </xf>
    <xf numFmtId="0" fontId="13" fillId="0" borderId="52" xfId="0" applyFont="1" applyBorder="1" applyAlignment="1">
      <alignment horizontal="center" vertical="center"/>
    </xf>
    <xf numFmtId="0" fontId="13" fillId="6" borderId="50" xfId="0" applyFont="1" applyFill="1" applyBorder="1" applyAlignment="1">
      <alignment horizontal="center" vertical="center"/>
    </xf>
    <xf numFmtId="0" fontId="13" fillId="6" borderId="51" xfId="0" applyFont="1" applyFill="1" applyBorder="1" applyAlignment="1">
      <alignment horizontal="center" vertical="center"/>
    </xf>
    <xf numFmtId="0" fontId="13" fillId="6" borderId="53" xfId="0" applyFont="1" applyFill="1" applyBorder="1" applyAlignment="1">
      <alignment horizontal="center" vertical="center"/>
    </xf>
    <xf numFmtId="0" fontId="13" fillId="7" borderId="50" xfId="0" applyFont="1" applyFill="1" applyBorder="1" applyAlignment="1">
      <alignment horizontal="center" vertical="center"/>
    </xf>
    <xf numFmtId="0" fontId="13" fillId="7" borderId="51" xfId="0" applyFont="1" applyFill="1" applyBorder="1" applyAlignment="1">
      <alignment horizontal="center" vertical="center"/>
    </xf>
    <xf numFmtId="0" fontId="13" fillId="4" borderId="54" xfId="0" applyFont="1" applyFill="1" applyBorder="1" applyAlignment="1" applyProtection="1">
      <alignment horizontal="center" vertical="center"/>
      <protection locked="0"/>
    </xf>
    <xf numFmtId="0" fontId="13" fillId="5" borderId="0" xfId="0" applyFont="1" applyFill="1" applyBorder="1" applyAlignment="1">
      <alignment horizontal="center" vertical="center"/>
    </xf>
    <xf numFmtId="0" fontId="13" fillId="8" borderId="54" xfId="0" applyFont="1" applyFill="1" applyBorder="1" applyAlignment="1">
      <alignment horizontal="center" vertical="center"/>
    </xf>
    <xf numFmtId="0" fontId="13" fillId="0" borderId="55" xfId="0" applyFont="1" applyBorder="1" applyAlignment="1">
      <alignment horizontal="center" vertical="center" wrapText="1"/>
    </xf>
    <xf numFmtId="0" fontId="13" fillId="0" borderId="56" xfId="0" applyFont="1" applyBorder="1" applyAlignment="1">
      <alignment horizontal="center" vertical="center"/>
    </xf>
    <xf numFmtId="0" fontId="13" fillId="10" borderId="57" xfId="0" applyFont="1" applyFill="1" applyBorder="1" applyAlignment="1" applyProtection="1">
      <alignment horizontal="center" vertical="center"/>
      <protection locked="0"/>
    </xf>
    <xf numFmtId="0" fontId="13" fillId="6" borderId="55" xfId="0" applyFont="1" applyFill="1" applyBorder="1" applyAlignment="1">
      <alignment horizontal="center" vertical="center"/>
    </xf>
    <xf numFmtId="0" fontId="13" fillId="6" borderId="56" xfId="0" applyFont="1" applyFill="1" applyBorder="1" applyAlignment="1">
      <alignment horizontal="center" vertical="center"/>
    </xf>
    <xf numFmtId="0" fontId="13" fillId="6" borderId="58" xfId="0" applyFont="1" applyFill="1" applyBorder="1" applyAlignment="1">
      <alignment horizontal="center" vertical="center"/>
    </xf>
    <xf numFmtId="0" fontId="13" fillId="7" borderId="59" xfId="0" applyFont="1" applyFill="1" applyBorder="1" applyAlignment="1">
      <alignment horizontal="center" vertical="center"/>
    </xf>
    <xf numFmtId="0" fontId="13" fillId="7" borderId="56" xfId="0" applyFont="1" applyFill="1" applyBorder="1" applyAlignment="1">
      <alignment horizontal="center" vertical="center"/>
    </xf>
    <xf numFmtId="0" fontId="13" fillId="7" borderId="57" xfId="0" applyFont="1" applyFill="1" applyBorder="1" applyAlignment="1">
      <alignment horizontal="center" vertical="center"/>
    </xf>
    <xf numFmtId="0" fontId="13" fillId="4" borderId="60" xfId="0" applyFont="1" applyFill="1" applyBorder="1" applyAlignment="1" applyProtection="1">
      <alignment horizontal="center" vertical="center"/>
      <protection locked="0"/>
    </xf>
    <xf numFmtId="0" fontId="13" fillId="5" borderId="60" xfId="0" applyFont="1" applyFill="1" applyBorder="1" applyAlignment="1">
      <alignment horizontal="center" vertical="center"/>
    </xf>
    <xf numFmtId="0" fontId="13" fillId="8" borderId="60" xfId="0" applyFont="1" applyFill="1" applyBorder="1" applyAlignment="1">
      <alignment horizontal="center" vertical="center"/>
    </xf>
    <xf numFmtId="0" fontId="13" fillId="2" borderId="0" xfId="0" applyFont="1" applyFill="1" applyBorder="1" applyAlignment="1">
      <alignment horizontal="center" vertical="center" wrapText="1"/>
    </xf>
    <xf numFmtId="0" fontId="13" fillId="2" borderId="0" xfId="0" applyFont="1"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17" fillId="2" borderId="0" xfId="0" applyFont="1" applyFill="1" applyBorder="1" applyAlignment="1" applyProtection="1">
      <alignment horizontal="center" vertical="center"/>
      <protection locked="0"/>
    </xf>
    <xf numFmtId="0" fontId="18" fillId="0" borderId="0" xfId="0" applyFont="1" applyAlignment="1">
      <alignment horizontal="right" vertical="center"/>
    </xf>
    <xf numFmtId="0" fontId="0" fillId="8" borderId="42" xfId="0" applyFill="1" applyBorder="1" applyAlignment="1">
      <alignment horizontal="center" vertical="center"/>
    </xf>
    <xf numFmtId="0" fontId="17" fillId="2" borderId="0" xfId="0" applyFont="1" applyFill="1" applyBorder="1" applyAlignment="1" applyProtection="1">
      <alignment horizontal="right" vertical="center"/>
      <protection locked="0"/>
    </xf>
    <xf numFmtId="0" fontId="18" fillId="2" borderId="0" xfId="0" applyFont="1" applyFill="1" applyBorder="1" applyAlignment="1">
      <alignment horizontal="right" vertical="center"/>
    </xf>
    <xf numFmtId="0" fontId="0" fillId="8" borderId="33" xfId="0" applyFill="1" applyBorder="1" applyAlignment="1">
      <alignment horizontal="center" vertical="center"/>
    </xf>
    <xf numFmtId="0" fontId="0" fillId="2" borderId="0" xfId="0" applyFill="1" applyAlignment="1" applyProtection="1">
      <alignment horizontal="right" vertical="center"/>
      <protection locked="0"/>
    </xf>
    <xf numFmtId="0" fontId="9" fillId="2" borderId="0" xfId="0" applyFont="1" applyFill="1" applyAlignment="1" applyProtection="1">
      <alignment horizontal="center" vertical="center"/>
      <protection locked="0"/>
    </xf>
    <xf numFmtId="0" fontId="19" fillId="2" borderId="0" xfId="0" applyFont="1" applyFill="1" applyAlignment="1" applyProtection="1">
      <alignment horizontal="center" vertical="center"/>
      <protection locked="0"/>
    </xf>
    <xf numFmtId="0" fontId="18" fillId="2" borderId="0" xfId="0" applyFont="1" applyFill="1" applyAlignment="1">
      <alignment horizontal="right" vertical="center"/>
    </xf>
    <xf numFmtId="0" fontId="0" fillId="8" borderId="25" xfId="0" applyFont="1" applyFill="1" applyBorder="1" applyAlignment="1">
      <alignment horizontal="center" vertical="center"/>
    </xf>
    <xf numFmtId="0" fontId="20" fillId="11" borderId="19" xfId="0" applyFont="1" applyFill="1" applyBorder="1" applyAlignment="1" applyProtection="1">
      <alignment horizontal="center" vertical="center"/>
      <protection locked="0"/>
    </xf>
    <xf numFmtId="176" fontId="20" fillId="11" borderId="19" xfId="0" applyNumberFormat="1" applyFont="1" applyFill="1" applyBorder="1" applyAlignment="1" applyProtection="1">
      <alignment horizontal="center" vertical="center"/>
      <protection locked="0"/>
    </xf>
    <xf numFmtId="0" fontId="19" fillId="0" borderId="0" xfId="0" applyFont="1" applyAlignment="1">
      <alignment horizontal="left" vertical="center"/>
    </xf>
    <xf numFmtId="0" fontId="9" fillId="0" borderId="0" xfId="0" applyFont="1" applyFill="1" applyAlignment="1">
      <alignment horizontal="center" vertical="center"/>
    </xf>
    <xf numFmtId="0" fontId="21" fillId="12" borderId="0" xfId="0" applyFont="1" applyFill="1" applyBorder="1" applyAlignment="1">
      <alignment horizontal="left" vertical="center"/>
    </xf>
    <xf numFmtId="0" fontId="22" fillId="12" borderId="0" xfId="0" applyFont="1" applyFill="1" applyBorder="1" applyAlignment="1">
      <alignment horizontal="center" vertical="center"/>
    </xf>
    <xf numFmtId="0" fontId="0" fillId="12" borderId="0" xfId="0" applyFill="1" applyBorder="1" applyAlignment="1" applyProtection="1">
      <alignment horizontal="center" vertical="center"/>
    </xf>
    <xf numFmtId="0" fontId="22" fillId="12" borderId="0" xfId="0" applyFont="1" applyFill="1" applyBorder="1" applyAlignment="1">
      <alignment horizontal="left" vertical="center"/>
    </xf>
    <xf numFmtId="0" fontId="0" fillId="0" borderId="0" xfId="0" applyFont="1" applyAlignment="1">
      <alignment horizontal="left" vertical="center"/>
    </xf>
    <xf numFmtId="0" fontId="0" fillId="0" borderId="0" xfId="0" applyFill="1" applyBorder="1" applyAlignment="1">
      <alignment horizontal="left" vertical="center"/>
    </xf>
    <xf numFmtId="0" fontId="0" fillId="12" borderId="0" xfId="0" applyFont="1" applyFill="1" applyBorder="1" applyAlignment="1" applyProtection="1">
      <alignment horizontal="center" vertical="center"/>
    </xf>
    <xf numFmtId="0" fontId="0" fillId="12" borderId="0" xfId="0" applyFill="1" applyBorder="1" applyAlignment="1" applyProtection="1">
      <alignment horizontal="left" vertical="center"/>
    </xf>
    <xf numFmtId="0" fontId="0" fillId="0" borderId="0" xfId="0" applyFont="1" applyAlignment="1">
      <alignment horizontal="center" vertical="center"/>
    </xf>
    <xf numFmtId="0" fontId="0" fillId="12" borderId="0" xfId="0" applyFill="1" applyBorder="1" applyAlignment="1" applyProtection="1">
      <alignment horizontal="center" vertical="center"/>
    </xf>
    <xf numFmtId="0" fontId="22" fillId="2" borderId="0" xfId="0" applyFont="1" applyFill="1" applyBorder="1" applyAlignment="1">
      <alignment horizontal="left" vertical="center"/>
    </xf>
    <xf numFmtId="0" fontId="22" fillId="2" borderId="0" xfId="0" applyFont="1" applyFill="1" applyBorder="1" applyAlignment="1">
      <alignment horizontal="center" vertical="center"/>
    </xf>
    <xf numFmtId="0" fontId="22" fillId="0" borderId="0" xfId="0" applyFont="1" applyBorder="1" applyAlignment="1">
      <alignment horizontal="center" vertical="center"/>
    </xf>
  </cellXfs>
  <cellStyles count="1">
    <cellStyle name="標準" xfId="0" builtinId="0"/>
  </cellStyles>
  <dxfs count="2">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学修達成度</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6"/>
            </a:solidFill>
            <a:ln>
              <a:noFill/>
            </a:ln>
            <a:effectLst/>
          </c:spPr>
          <c:invertIfNegative val="0"/>
          <c:dPt>
            <c:idx val="0"/>
            <c:invertIfNegative val="0"/>
            <c:bubble3D val="0"/>
            <c:spPr>
              <a:solidFill>
                <a:schemeClr val="accent1"/>
              </a:solidFill>
              <a:ln>
                <a:noFill/>
              </a:ln>
              <a:effectLst/>
            </c:spPr>
            <c:extLst xmlns:c16r2="http://schemas.microsoft.com/office/drawing/2015/06/chart">
              <c:ext xmlns:c16="http://schemas.microsoft.com/office/drawing/2014/chart" uri="{C3380CC4-5D6E-409C-BE32-E72D297353CC}">
                <c16:uniqueId val="{00000001-6536-42CF-8C3A-0A2284308285}"/>
              </c:ext>
            </c:extLst>
          </c:dPt>
          <c:dPt>
            <c:idx val="1"/>
            <c:invertIfNegative val="0"/>
            <c:bubble3D val="0"/>
            <c:spPr>
              <a:solidFill>
                <a:schemeClr val="accent3"/>
              </a:solidFill>
              <a:ln>
                <a:noFill/>
              </a:ln>
              <a:effectLst/>
            </c:spPr>
            <c:extLst xmlns:c16r2="http://schemas.microsoft.com/office/drawing/2015/06/chart">
              <c:ext xmlns:c16="http://schemas.microsoft.com/office/drawing/2014/chart" uri="{C3380CC4-5D6E-409C-BE32-E72D297353CC}">
                <c16:uniqueId val="{00000003-6536-42CF-8C3A-0A2284308285}"/>
              </c:ext>
            </c:extLst>
          </c:dPt>
          <c:dPt>
            <c:idx val="2"/>
            <c:invertIfNegative val="0"/>
            <c:bubble3D val="0"/>
            <c:spPr>
              <a:solidFill>
                <a:schemeClr val="accent4"/>
              </a:solidFill>
              <a:ln>
                <a:noFill/>
              </a:ln>
              <a:effectLst/>
            </c:spPr>
            <c:extLst xmlns:c16r2="http://schemas.microsoft.com/office/drawing/2015/06/chart">
              <c:ext xmlns:c16="http://schemas.microsoft.com/office/drawing/2014/chart" uri="{C3380CC4-5D6E-409C-BE32-E72D297353CC}">
                <c16:uniqueId val="{00000005-6536-42CF-8C3A-0A2284308285}"/>
              </c:ext>
            </c:extLst>
          </c:dPt>
          <c:dPt>
            <c:idx val="3"/>
            <c:invertIfNegative val="0"/>
            <c:bubble3D val="0"/>
            <c:spPr>
              <a:solidFill>
                <a:schemeClr val="accent5"/>
              </a:solidFill>
              <a:ln>
                <a:noFill/>
              </a:ln>
              <a:effectLst/>
            </c:spPr>
            <c:extLst xmlns:c16r2="http://schemas.microsoft.com/office/drawing/2015/06/chart">
              <c:ext xmlns:c16="http://schemas.microsoft.com/office/drawing/2014/chart" uri="{C3380CC4-5D6E-409C-BE32-E72D297353CC}">
                <c16:uniqueId val="{00000007-6536-42CF-8C3A-0A2284308285}"/>
              </c:ext>
            </c:extLst>
          </c:dPt>
          <c:cat>
            <c:strRef>
              <c:f>情シス!$E$59:$I$59</c:f>
              <c:strCache>
                <c:ptCount val="5"/>
                <c:pt idx="0">
                  <c:v>(A)</c:v>
                </c:pt>
                <c:pt idx="1">
                  <c:v>(B)</c:v>
                </c:pt>
                <c:pt idx="2">
                  <c:v>(C)</c:v>
                </c:pt>
                <c:pt idx="3">
                  <c:v>(D)</c:v>
                </c:pt>
                <c:pt idx="4">
                  <c:v>(E)</c:v>
                </c:pt>
              </c:strCache>
            </c:strRef>
          </c:cat>
          <c:val>
            <c:numRef>
              <c:f>情シス!$E$60:$I$60</c:f>
              <c:numCache>
                <c:formatCode>0.0%</c:formatCode>
                <c:ptCount val="5"/>
                <c:pt idx="0">
                  <c:v>5.8823529411764705E-2</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8-6536-42CF-8C3A-0A2284308285}"/>
            </c:ext>
          </c:extLst>
        </c:ser>
        <c:dLbls>
          <c:showLegendKey val="0"/>
          <c:showVal val="0"/>
          <c:showCatName val="0"/>
          <c:showSerName val="0"/>
          <c:showPercent val="0"/>
          <c:showBubbleSize val="0"/>
        </c:dLbls>
        <c:gapWidth val="219"/>
        <c:overlap val="-27"/>
        <c:axId val="-1571107568"/>
        <c:axId val="-1571109744"/>
      </c:barChart>
      <c:catAx>
        <c:axId val="-157110756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学習達成目標</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571109744"/>
        <c:crosses val="autoZero"/>
        <c:auto val="1"/>
        <c:lblAlgn val="ctr"/>
        <c:lblOffset val="100"/>
        <c:noMultiLvlLbl val="0"/>
      </c:catAx>
      <c:valAx>
        <c:axId val="-1571109744"/>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達成度</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5711075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履修モデル達成度</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accent4"/>
              </a:solidFill>
              <a:ln>
                <a:noFill/>
              </a:ln>
              <a:effectLst/>
            </c:spPr>
            <c:extLst xmlns:c16r2="http://schemas.microsoft.com/office/drawing/2015/06/chart">
              <c:ext xmlns:c16="http://schemas.microsoft.com/office/drawing/2014/chart" uri="{C3380CC4-5D6E-409C-BE32-E72D297353CC}">
                <c16:uniqueId val="{00000001-6D86-415E-8AA0-862D82A13BF0}"/>
              </c:ext>
            </c:extLst>
          </c:dPt>
          <c:dPt>
            <c:idx val="1"/>
            <c:invertIfNegative val="0"/>
            <c:bubble3D val="0"/>
            <c:spPr>
              <a:solidFill>
                <a:schemeClr val="accent5"/>
              </a:solidFill>
              <a:ln>
                <a:noFill/>
              </a:ln>
              <a:effectLst/>
            </c:spPr>
            <c:extLst xmlns:c16r2="http://schemas.microsoft.com/office/drawing/2015/06/chart">
              <c:ext xmlns:c16="http://schemas.microsoft.com/office/drawing/2014/chart" uri="{C3380CC4-5D6E-409C-BE32-E72D297353CC}">
                <c16:uniqueId val="{00000003-6D86-415E-8AA0-862D82A13BF0}"/>
              </c:ext>
            </c:extLst>
          </c:dPt>
          <c:dPt>
            <c:idx val="2"/>
            <c:invertIfNegative val="0"/>
            <c:bubble3D val="0"/>
            <c:spPr>
              <a:solidFill>
                <a:schemeClr val="accent6"/>
              </a:solidFill>
              <a:ln>
                <a:noFill/>
              </a:ln>
              <a:effectLst/>
            </c:spPr>
            <c:extLst xmlns:c16r2="http://schemas.microsoft.com/office/drawing/2015/06/chart">
              <c:ext xmlns:c16="http://schemas.microsoft.com/office/drawing/2014/chart" uri="{C3380CC4-5D6E-409C-BE32-E72D297353CC}">
                <c16:uniqueId val="{00000005-6D86-415E-8AA0-862D82A13BF0}"/>
              </c:ext>
            </c:extLst>
          </c:dPt>
          <c:cat>
            <c:strRef>
              <c:f>情シス!$J$59:$L$59</c:f>
              <c:strCache>
                <c:ptCount val="3"/>
                <c:pt idx="0">
                  <c:v>(a)</c:v>
                </c:pt>
                <c:pt idx="1">
                  <c:v>(b)</c:v>
                </c:pt>
                <c:pt idx="2">
                  <c:v>(c)</c:v>
                </c:pt>
              </c:strCache>
            </c:strRef>
          </c:cat>
          <c:val>
            <c:numRef>
              <c:f>情シス!$J$60:$L$60</c:f>
              <c:numCache>
                <c:formatCode>0.0%</c:formatCode>
                <c:ptCount val="3"/>
                <c:pt idx="0">
                  <c:v>4.7619047619047616E-2</c:v>
                </c:pt>
                <c:pt idx="1">
                  <c:v>0</c:v>
                </c:pt>
                <c:pt idx="2">
                  <c:v>0.05</c:v>
                </c:pt>
              </c:numCache>
            </c:numRef>
          </c:val>
          <c:extLst xmlns:c16r2="http://schemas.microsoft.com/office/drawing/2015/06/chart">
            <c:ext xmlns:c16="http://schemas.microsoft.com/office/drawing/2014/chart" uri="{C3380CC4-5D6E-409C-BE32-E72D297353CC}">
              <c16:uniqueId val="{00000006-6D86-415E-8AA0-862D82A13BF0}"/>
            </c:ext>
          </c:extLst>
        </c:ser>
        <c:dLbls>
          <c:showLegendKey val="0"/>
          <c:showVal val="0"/>
          <c:showCatName val="0"/>
          <c:showSerName val="0"/>
          <c:showPercent val="0"/>
          <c:showBubbleSize val="0"/>
        </c:dLbls>
        <c:gapWidth val="219"/>
        <c:overlap val="-27"/>
        <c:axId val="-1571103760"/>
        <c:axId val="-1571103216"/>
      </c:barChart>
      <c:catAx>
        <c:axId val="-15711037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履修モデル</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571103216"/>
        <c:crosses val="autoZero"/>
        <c:auto val="1"/>
        <c:lblAlgn val="ctr"/>
        <c:lblOffset val="100"/>
        <c:noMultiLvlLbl val="0"/>
      </c:catAx>
      <c:valAx>
        <c:axId val="-1571103216"/>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ja-JP" altLang="en-US"/>
                  <a:t>達成度</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571103760"/>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15</xdr:col>
      <xdr:colOff>471365</xdr:colOff>
      <xdr:row>14</xdr:row>
      <xdr:rowOff>272073</xdr:rowOff>
    </xdr:from>
    <xdr:to>
      <xdr:col>20</xdr:col>
      <xdr:colOff>227134</xdr:colOff>
      <xdr:row>31</xdr:row>
      <xdr:rowOff>50311</xdr:rowOff>
    </xdr:to>
    <xdr:graphicFrame macro="">
      <xdr:nvGraphicFramePr>
        <xdr:cNvPr id="2" name="グラフ 1">
          <a:extLst>
            <a:ext uri="{FF2B5EF4-FFF2-40B4-BE49-F238E27FC236}">
              <a16:creationId xmlns:a16="http://schemas.microsoft.com/office/drawing/2014/main" xmlns="" id="{780CFCF4-75E2-42FD-81B7-58DE84A00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476251</xdr:colOff>
      <xdr:row>32</xdr:row>
      <xdr:rowOff>47381</xdr:rowOff>
    </xdr:from>
    <xdr:to>
      <xdr:col>20</xdr:col>
      <xdr:colOff>232020</xdr:colOff>
      <xdr:row>48</xdr:row>
      <xdr:rowOff>118697</xdr:rowOff>
    </xdr:to>
    <xdr:graphicFrame macro="">
      <xdr:nvGraphicFramePr>
        <xdr:cNvPr id="3" name="グラフ 2">
          <a:extLst>
            <a:ext uri="{FF2B5EF4-FFF2-40B4-BE49-F238E27FC236}">
              <a16:creationId xmlns:a16="http://schemas.microsoft.com/office/drawing/2014/main" xmlns="" id="{8C6DD2FF-3EA0-4C3C-AF04-0F7CF6A009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yoshida/Documents/&#21513;&#30000;/HP/2021(R3)/&#23398;&#32722;&#25104;&#26524;&#33258;&#24049;&#28857;&#26908;&#34920;_&#26356;&#26032;&#20998;/&#12304;&#20462;&#27491;&#29256;&#12305;&#65288;&#26032;&#65289;20201014&#23398;&#20462;&#25104;&#26524;&#33258;&#24049;&#28857;&#26908;&#34920;&#26368;&#26032;(&#20840;&#23554;&#25915;&#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12509;&#12522;&#12471;&#12540;&#12539;&#23398;&#32722;&#25104;&#26524;&#12539;&#29305;&#21029;&#30740;&#31350;&#35413;&#20385;&#28204;&#23450;\&#23398;&#20462;&#25104;&#26524;&#33258;&#24049;&#28857;&#26908;&#34920;\&#23398;&#32722;&#25104;&#26524;&#33258;&#24049;&#28857;&#26908;&#34920;&#25104;&#32318;&#20837;&#21147;&#29992;\&#20182;&#23554;&#25915;&#31185;&#30446;&#21462;&#24471;&#2596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電子"/>
      <sheetName val="生命"/>
      <sheetName val="機械"/>
      <sheetName val="電気"/>
      <sheetName val="情報"/>
      <sheetName val="通信"/>
      <sheetName val="情シス"/>
      <sheetName val="マネジ"/>
      <sheetName val="社会環境"/>
    </sheetNames>
    <sheetDataSet>
      <sheetData sheetId="0"/>
      <sheetData sheetId="1"/>
      <sheetData sheetId="2"/>
      <sheetData sheetId="3"/>
      <sheetData sheetId="4"/>
      <sheetData sheetId="5"/>
      <sheetData sheetId="6">
        <row r="59">
          <cell r="E59" t="str">
            <v>(A)</v>
          </cell>
          <cell r="F59" t="str">
            <v>(B)</v>
          </cell>
          <cell r="G59" t="str">
            <v>(C)</v>
          </cell>
          <cell r="H59" t="str">
            <v>(D)</v>
          </cell>
          <cell r="I59" t="str">
            <v>(E)</v>
          </cell>
          <cell r="J59" t="str">
            <v>(a)</v>
          </cell>
          <cell r="K59" t="str">
            <v>(b)</v>
          </cell>
          <cell r="L59" t="str">
            <v>(c)</v>
          </cell>
        </row>
        <row r="60">
          <cell r="E60">
            <v>5.8823529411764705E-2</v>
          </cell>
          <cell r="F60">
            <v>0</v>
          </cell>
          <cell r="G60">
            <v>0</v>
          </cell>
          <cell r="H60">
            <v>0</v>
          </cell>
          <cell r="I60">
            <v>0</v>
          </cell>
          <cell r="J60">
            <v>4.7619047619047616E-2</v>
          </cell>
          <cell r="K60">
            <v>0</v>
          </cell>
          <cell r="L60">
            <v>0.05</v>
          </cell>
        </row>
      </sheetData>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ow r="1">
          <cell r="A1" t="str">
            <v>行ラベル</v>
          </cell>
          <cell r="B1" t="str">
            <v>合計 / 科目単位数</v>
          </cell>
        </row>
        <row r="2">
          <cell r="A2" t="str">
            <v>BM18202</v>
          </cell>
          <cell r="B2">
            <v>4</v>
          </cell>
        </row>
        <row r="3">
          <cell r="A3" t="str">
            <v>BM19104</v>
          </cell>
          <cell r="B3">
            <v>2</v>
          </cell>
        </row>
        <row r="4">
          <cell r="A4" t="str">
            <v>EM18203</v>
          </cell>
          <cell r="B4">
            <v>4</v>
          </cell>
        </row>
        <row r="5">
          <cell r="A5" t="str">
            <v>EM19202</v>
          </cell>
          <cell r="B5">
            <v>2</v>
          </cell>
        </row>
        <row r="6">
          <cell r="A6" t="str">
            <v>GM19108</v>
          </cell>
          <cell r="B6">
            <v>4</v>
          </cell>
        </row>
        <row r="7">
          <cell r="A7" t="str">
            <v>GM19201</v>
          </cell>
          <cell r="B7">
            <v>2</v>
          </cell>
        </row>
        <row r="8">
          <cell r="A8" t="str">
            <v>HM18106</v>
          </cell>
          <cell r="B8">
            <v>6</v>
          </cell>
        </row>
        <row r="9">
          <cell r="A9" t="str">
            <v>HM19101</v>
          </cell>
          <cell r="B9">
            <v>4</v>
          </cell>
        </row>
        <row r="10">
          <cell r="A10" t="str">
            <v>HM19102</v>
          </cell>
          <cell r="B10">
            <v>4</v>
          </cell>
        </row>
        <row r="11">
          <cell r="A11" t="str">
            <v>HM19103</v>
          </cell>
          <cell r="B11">
            <v>2</v>
          </cell>
        </row>
        <row r="12">
          <cell r="A12" t="str">
            <v>HM19104</v>
          </cell>
          <cell r="B12">
            <v>4</v>
          </cell>
        </row>
        <row r="13">
          <cell r="A13" t="str">
            <v>HM19105</v>
          </cell>
          <cell r="B13">
            <v>2</v>
          </cell>
        </row>
        <row r="14">
          <cell r="A14" t="str">
            <v>HM19106</v>
          </cell>
          <cell r="B14">
            <v>4</v>
          </cell>
        </row>
        <row r="15">
          <cell r="A15" t="str">
            <v>HM19107</v>
          </cell>
          <cell r="B15">
            <v>2</v>
          </cell>
        </row>
        <row r="16">
          <cell r="A16" t="str">
            <v>HM19108</v>
          </cell>
          <cell r="B16">
            <v>2</v>
          </cell>
        </row>
        <row r="17">
          <cell r="A17" t="str">
            <v>HM19109</v>
          </cell>
          <cell r="B17">
            <v>4</v>
          </cell>
        </row>
        <row r="18">
          <cell r="A18" t="str">
            <v>HM19110</v>
          </cell>
          <cell r="B18">
            <v>4</v>
          </cell>
        </row>
        <row r="19">
          <cell r="A19" t="str">
            <v>HM19111</v>
          </cell>
          <cell r="B19">
            <v>4</v>
          </cell>
        </row>
        <row r="20">
          <cell r="A20" t="str">
            <v>HM19112</v>
          </cell>
          <cell r="B20">
            <v>6</v>
          </cell>
        </row>
        <row r="21">
          <cell r="A21" t="str">
            <v>HM19113</v>
          </cell>
          <cell r="B21">
            <v>4</v>
          </cell>
        </row>
        <row r="22">
          <cell r="A22" t="str">
            <v>HM19114</v>
          </cell>
          <cell r="B22">
            <v>4</v>
          </cell>
        </row>
        <row r="23">
          <cell r="A23" t="str">
            <v>HM19115</v>
          </cell>
          <cell r="B23">
            <v>2</v>
          </cell>
        </row>
        <row r="24">
          <cell r="A24" t="str">
            <v>HM20102</v>
          </cell>
          <cell r="B24">
            <v>2</v>
          </cell>
        </row>
        <row r="25">
          <cell r="A25" t="str">
            <v>HM20103</v>
          </cell>
          <cell r="B25">
            <v>2</v>
          </cell>
        </row>
        <row r="26">
          <cell r="A26" t="str">
            <v>HM20104</v>
          </cell>
          <cell r="B26">
            <v>2</v>
          </cell>
        </row>
        <row r="27">
          <cell r="A27" t="str">
            <v>HM20105</v>
          </cell>
          <cell r="B27">
            <v>2</v>
          </cell>
        </row>
        <row r="28">
          <cell r="A28" t="str">
            <v>HM20106</v>
          </cell>
          <cell r="B28">
            <v>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T76"/>
  <sheetViews>
    <sheetView tabSelected="1" zoomScale="85" zoomScaleNormal="85" workbookViewId="0">
      <selection sqref="A1:XFD1048576"/>
    </sheetView>
  </sheetViews>
  <sheetFormatPr defaultColWidth="9" defaultRowHeight="13.5" x14ac:dyDescent="0.15"/>
  <cols>
    <col min="1" max="1" width="15.75" style="3" customWidth="1"/>
    <col min="2" max="2" width="34.5" style="3" customWidth="1"/>
    <col min="3" max="15" width="7.625" style="3" customWidth="1"/>
    <col min="16" max="16" width="9" style="3"/>
    <col min="17" max="17" width="28.5" style="3" customWidth="1"/>
    <col min="18" max="18" width="13.5" style="3" customWidth="1"/>
    <col min="19" max="16384" width="9" style="3"/>
  </cols>
  <sheetData>
    <row r="1" spans="1:20" x14ac:dyDescent="0.15">
      <c r="A1" s="1" t="s">
        <v>0</v>
      </c>
      <c r="B1" s="1"/>
      <c r="C1" s="2"/>
      <c r="D1" s="2"/>
      <c r="E1" s="2"/>
      <c r="F1" s="2"/>
      <c r="G1" s="2"/>
      <c r="H1" s="2"/>
      <c r="I1" s="2"/>
      <c r="J1" s="2"/>
      <c r="K1" s="2"/>
      <c r="L1" s="2"/>
      <c r="M1" s="2"/>
      <c r="N1" s="2"/>
      <c r="O1" s="2"/>
      <c r="P1" s="2"/>
    </row>
    <row r="2" spans="1:20" s="8" customFormat="1" ht="18" customHeight="1" x14ac:dyDescent="0.15">
      <c r="A2" s="4"/>
      <c r="B2" s="4"/>
      <c r="C2" s="5" t="s">
        <v>1</v>
      </c>
      <c r="D2" s="5"/>
      <c r="E2" s="5"/>
      <c r="F2" s="5"/>
      <c r="G2" s="6"/>
      <c r="H2" s="7"/>
      <c r="I2" s="7"/>
      <c r="J2" s="2"/>
      <c r="K2" s="2"/>
      <c r="L2" s="2"/>
      <c r="M2" s="2"/>
      <c r="N2" s="2"/>
      <c r="O2" s="2"/>
      <c r="P2" s="2"/>
      <c r="Q2" s="3"/>
      <c r="R2" s="3"/>
      <c r="S2" s="3"/>
      <c r="T2" s="3"/>
    </row>
    <row r="3" spans="1:20" ht="19.5" thickBot="1" x14ac:dyDescent="0.2">
      <c r="A3" s="9" t="s">
        <v>2</v>
      </c>
      <c r="B3" s="2"/>
      <c r="C3" s="10" t="s">
        <v>3</v>
      </c>
      <c r="D3" s="10"/>
      <c r="E3" s="10"/>
      <c r="F3" s="10"/>
      <c r="G3" s="10" t="s">
        <v>4</v>
      </c>
      <c r="H3" s="10"/>
      <c r="I3" s="10"/>
      <c r="J3" s="2"/>
      <c r="K3" s="2"/>
      <c r="L3" s="2"/>
      <c r="M3" s="2"/>
      <c r="N3" s="2"/>
      <c r="O3" s="2"/>
      <c r="P3" s="2"/>
    </row>
    <row r="4" spans="1:20" ht="18" thickBot="1" x14ac:dyDescent="0.2">
      <c r="A4" s="11" t="s">
        <v>5</v>
      </c>
      <c r="B4" s="12"/>
      <c r="C4" s="12"/>
      <c r="D4" s="12"/>
      <c r="E4" s="12"/>
      <c r="F4" s="12"/>
      <c r="G4" s="12"/>
      <c r="H4" s="12"/>
      <c r="I4" s="12"/>
      <c r="J4" s="12"/>
      <c r="K4" s="12"/>
      <c r="L4" s="12"/>
      <c r="M4" s="12"/>
      <c r="N4" s="12"/>
      <c r="O4" s="13"/>
      <c r="P4" s="14"/>
      <c r="Q4" s="15" t="s">
        <v>6</v>
      </c>
      <c r="R4" s="8"/>
      <c r="S4" s="8"/>
      <c r="T4" s="8"/>
    </row>
    <row r="5" spans="1:20" ht="15.75" customHeight="1" x14ac:dyDescent="0.15">
      <c r="A5" s="16" t="s">
        <v>7</v>
      </c>
      <c r="B5" s="17" t="s">
        <v>8</v>
      </c>
      <c r="C5" s="17"/>
      <c r="D5" s="17"/>
      <c r="E5" s="17"/>
      <c r="F5" s="17"/>
      <c r="G5" s="17"/>
      <c r="H5" s="17"/>
      <c r="I5" s="17"/>
      <c r="J5" s="17"/>
      <c r="K5" s="17"/>
      <c r="L5" s="17"/>
      <c r="M5" s="17"/>
      <c r="N5" s="17"/>
      <c r="O5" s="18"/>
      <c r="P5" s="2"/>
      <c r="Q5" s="15"/>
    </row>
    <row r="6" spans="1:20" ht="15.75" x14ac:dyDescent="0.15">
      <c r="A6" s="19" t="s">
        <v>9</v>
      </c>
      <c r="B6" s="20" t="s">
        <v>10</v>
      </c>
      <c r="C6" s="20"/>
      <c r="D6" s="20"/>
      <c r="E6" s="20"/>
      <c r="F6" s="20"/>
      <c r="G6" s="20"/>
      <c r="H6" s="20"/>
      <c r="I6" s="20"/>
      <c r="J6" s="20"/>
      <c r="K6" s="20"/>
      <c r="L6" s="20"/>
      <c r="M6" s="20"/>
      <c r="N6" s="20"/>
      <c r="O6" s="21"/>
      <c r="P6" s="2"/>
    </row>
    <row r="7" spans="1:20" ht="15.75" x14ac:dyDescent="0.15">
      <c r="A7" s="22" t="s">
        <v>11</v>
      </c>
      <c r="B7" s="23" t="s">
        <v>12</v>
      </c>
      <c r="C7" s="23"/>
      <c r="D7" s="23"/>
      <c r="E7" s="23"/>
      <c r="F7" s="23"/>
      <c r="G7" s="23"/>
      <c r="H7" s="23"/>
      <c r="I7" s="23"/>
      <c r="J7" s="23"/>
      <c r="K7" s="23"/>
      <c r="L7" s="23"/>
      <c r="M7" s="23"/>
      <c r="N7" s="23"/>
      <c r="O7" s="24"/>
      <c r="P7" s="2"/>
      <c r="Q7" s="25" t="s">
        <v>13</v>
      </c>
    </row>
    <row r="8" spans="1:20" s="8" customFormat="1" ht="17.25" x14ac:dyDescent="0.15">
      <c r="A8" s="19" t="s">
        <v>14</v>
      </c>
      <c r="B8" s="23" t="s">
        <v>15</v>
      </c>
      <c r="C8" s="23"/>
      <c r="D8" s="23"/>
      <c r="E8" s="23"/>
      <c r="F8" s="23"/>
      <c r="G8" s="23"/>
      <c r="H8" s="23"/>
      <c r="I8" s="23"/>
      <c r="J8" s="23"/>
      <c r="K8" s="23"/>
      <c r="L8" s="23"/>
      <c r="M8" s="23"/>
      <c r="N8" s="23"/>
      <c r="O8" s="24"/>
      <c r="P8" s="2"/>
      <c r="Q8" s="25"/>
      <c r="R8" s="3"/>
      <c r="S8" s="3"/>
      <c r="T8" s="3"/>
    </row>
    <row r="9" spans="1:20" ht="15.75" x14ac:dyDescent="0.15">
      <c r="A9" s="19" t="s">
        <v>16</v>
      </c>
      <c r="B9" s="23" t="s">
        <v>17</v>
      </c>
      <c r="C9" s="23"/>
      <c r="D9" s="23"/>
      <c r="E9" s="23"/>
      <c r="F9" s="23"/>
      <c r="G9" s="23"/>
      <c r="H9" s="23"/>
      <c r="I9" s="23"/>
      <c r="J9" s="23"/>
      <c r="K9" s="23"/>
      <c r="L9" s="23"/>
      <c r="M9" s="23"/>
      <c r="N9" s="23"/>
      <c r="O9" s="24"/>
      <c r="P9" s="2"/>
      <c r="Q9" s="25"/>
    </row>
    <row r="10" spans="1:20" ht="17.25" x14ac:dyDescent="0.15">
      <c r="A10" s="26" t="s">
        <v>18</v>
      </c>
      <c r="B10" s="27"/>
      <c r="C10" s="27"/>
      <c r="D10" s="27"/>
      <c r="E10" s="27"/>
      <c r="F10" s="27"/>
      <c r="G10" s="27"/>
      <c r="H10" s="27"/>
      <c r="I10" s="27"/>
      <c r="J10" s="27"/>
      <c r="K10" s="27"/>
      <c r="L10" s="27"/>
      <c r="M10" s="27"/>
      <c r="N10" s="27"/>
      <c r="O10" s="28"/>
      <c r="P10" s="14"/>
      <c r="Q10" s="8"/>
      <c r="R10" s="8"/>
      <c r="S10" s="8"/>
      <c r="T10" s="8"/>
    </row>
    <row r="11" spans="1:20" ht="15.75" x14ac:dyDescent="0.15">
      <c r="A11" s="19" t="s">
        <v>19</v>
      </c>
      <c r="B11" s="23" t="s">
        <v>20</v>
      </c>
      <c r="C11" s="23"/>
      <c r="D11" s="23"/>
      <c r="E11" s="23"/>
      <c r="F11" s="23"/>
      <c r="G11" s="23"/>
      <c r="H11" s="23"/>
      <c r="I11" s="23"/>
      <c r="J11" s="23"/>
      <c r="K11" s="23"/>
      <c r="L11" s="23"/>
      <c r="M11" s="23"/>
      <c r="N11" s="23"/>
      <c r="O11" s="24"/>
      <c r="P11" s="2"/>
    </row>
    <row r="12" spans="1:20" ht="15.75" x14ac:dyDescent="0.15">
      <c r="A12" s="19" t="s">
        <v>21</v>
      </c>
      <c r="B12" s="23" t="s">
        <v>22</v>
      </c>
      <c r="C12" s="23"/>
      <c r="D12" s="23"/>
      <c r="E12" s="23"/>
      <c r="F12" s="23"/>
      <c r="G12" s="23"/>
      <c r="H12" s="23"/>
      <c r="I12" s="23"/>
      <c r="J12" s="23"/>
      <c r="K12" s="23"/>
      <c r="L12" s="23"/>
      <c r="M12" s="23"/>
      <c r="N12" s="23"/>
      <c r="O12" s="24"/>
      <c r="P12" s="2"/>
    </row>
    <row r="13" spans="1:20" s="32" customFormat="1" ht="21" customHeight="1" thickBot="1" x14ac:dyDescent="0.2">
      <c r="A13" s="29" t="s">
        <v>23</v>
      </c>
      <c r="B13" s="30" t="s">
        <v>24</v>
      </c>
      <c r="C13" s="30"/>
      <c r="D13" s="30"/>
      <c r="E13" s="30"/>
      <c r="F13" s="30"/>
      <c r="G13" s="30"/>
      <c r="H13" s="30"/>
      <c r="I13" s="30"/>
      <c r="J13" s="30"/>
      <c r="K13" s="30"/>
      <c r="L13" s="30"/>
      <c r="M13" s="30"/>
      <c r="N13" s="30"/>
      <c r="O13" s="31"/>
      <c r="P13" s="2"/>
      <c r="Q13" s="3"/>
      <c r="R13" s="3"/>
      <c r="S13" s="3"/>
      <c r="T13" s="3"/>
    </row>
    <row r="14" spans="1:20" ht="13.5" customHeight="1" thickBot="1" x14ac:dyDescent="0.2">
      <c r="A14" s="33"/>
      <c r="B14" s="34"/>
      <c r="C14" s="34"/>
      <c r="D14" s="34"/>
      <c r="E14" s="34"/>
      <c r="F14" s="34"/>
      <c r="G14" s="34"/>
      <c r="H14" s="34"/>
      <c r="I14" s="34"/>
      <c r="J14" s="34"/>
      <c r="K14" s="34"/>
      <c r="L14" s="34"/>
      <c r="M14" s="34"/>
      <c r="N14" s="34"/>
      <c r="O14" s="34"/>
      <c r="P14" s="2"/>
    </row>
    <row r="15" spans="1:20" ht="21.6" customHeight="1" thickBot="1" x14ac:dyDescent="0.2">
      <c r="A15" s="35" t="s">
        <v>25</v>
      </c>
      <c r="B15" s="36" t="s">
        <v>26</v>
      </c>
      <c r="C15" s="37"/>
      <c r="D15" s="37"/>
      <c r="E15" s="38" t="s">
        <v>27</v>
      </c>
      <c r="F15" s="38"/>
      <c r="G15" s="38"/>
      <c r="H15" s="38"/>
      <c r="I15" s="38"/>
      <c r="J15" s="38"/>
      <c r="K15" s="38"/>
      <c r="L15" s="38"/>
      <c r="M15" s="39"/>
      <c r="N15" s="39"/>
      <c r="O15" s="39"/>
      <c r="P15" s="40"/>
      <c r="Q15" s="41"/>
      <c r="R15" s="32"/>
      <c r="S15" s="32"/>
      <c r="T15" s="32"/>
    </row>
    <row r="16" spans="1:20" ht="13.5" customHeight="1" x14ac:dyDescent="0.15">
      <c r="A16" s="42" t="s">
        <v>28</v>
      </c>
      <c r="B16" s="43" t="s">
        <v>29</v>
      </c>
      <c r="C16" s="44" t="s">
        <v>30</v>
      </c>
      <c r="D16" s="45" t="s">
        <v>31</v>
      </c>
      <c r="E16" s="46" t="s">
        <v>32</v>
      </c>
      <c r="F16" s="47"/>
      <c r="G16" s="47"/>
      <c r="H16" s="47"/>
      <c r="I16" s="48"/>
      <c r="J16" s="49" t="s">
        <v>33</v>
      </c>
      <c r="K16" s="49"/>
      <c r="L16" s="49"/>
      <c r="M16" s="50" t="s">
        <v>34</v>
      </c>
      <c r="N16" s="51" t="s">
        <v>35</v>
      </c>
      <c r="O16" s="52" t="s">
        <v>36</v>
      </c>
      <c r="P16" s="2"/>
    </row>
    <row r="17" spans="1:19" ht="14.25" thickBot="1" x14ac:dyDescent="0.2">
      <c r="A17" s="53"/>
      <c r="B17" s="54"/>
      <c r="C17" s="54"/>
      <c r="D17" s="55"/>
      <c r="E17" s="56" t="s">
        <v>7</v>
      </c>
      <c r="F17" s="57" t="s">
        <v>37</v>
      </c>
      <c r="G17" s="57" t="s">
        <v>11</v>
      </c>
      <c r="H17" s="57" t="s">
        <v>38</v>
      </c>
      <c r="I17" s="58" t="s">
        <v>39</v>
      </c>
      <c r="J17" s="59" t="s">
        <v>19</v>
      </c>
      <c r="K17" s="60" t="s">
        <v>40</v>
      </c>
      <c r="L17" s="61" t="s">
        <v>23</v>
      </c>
      <c r="M17" s="62"/>
      <c r="N17" s="63"/>
      <c r="O17" s="64"/>
      <c r="P17" s="7"/>
      <c r="Q17" s="65"/>
      <c r="R17" s="65"/>
    </row>
    <row r="18" spans="1:19" ht="18.75" customHeight="1" thickTop="1" x14ac:dyDescent="0.15">
      <c r="A18" s="66" t="s">
        <v>41</v>
      </c>
      <c r="B18" s="67" t="s">
        <v>42</v>
      </c>
      <c r="C18" s="67">
        <v>1</v>
      </c>
      <c r="D18" s="68">
        <v>2</v>
      </c>
      <c r="E18" s="69" t="s">
        <v>43</v>
      </c>
      <c r="F18" s="70"/>
      <c r="G18" s="70"/>
      <c r="H18" s="70"/>
      <c r="I18" s="71"/>
      <c r="J18" s="72" t="s">
        <v>44</v>
      </c>
      <c r="K18" s="73"/>
      <c r="L18" s="74" t="s">
        <v>45</v>
      </c>
      <c r="M18" s="75" t="s">
        <v>46</v>
      </c>
      <c r="N18" s="76">
        <f>IF(M18="","",IF(ISBLANK(M18),"",IF(M18="秀",4*D18,IF(M18="優",3*D18,IF(M18="良",2*D18, IF(M18="可",1*D18, IF(M18="不可", 0)))))))</f>
        <v>8</v>
      </c>
      <c r="O18" s="77">
        <f t="shared" ref="O18:O55" si="0">IF(M18="",0,IF(M18="不可",0,D18))</f>
        <v>2</v>
      </c>
      <c r="P18" s="78"/>
      <c r="Q18" s="79"/>
      <c r="R18" s="80"/>
    </row>
    <row r="19" spans="1:19" ht="18.75" customHeight="1" x14ac:dyDescent="0.15">
      <c r="A19" s="81"/>
      <c r="B19" s="82" t="s">
        <v>47</v>
      </c>
      <c r="C19" s="82">
        <v>1</v>
      </c>
      <c r="D19" s="83">
        <v>2</v>
      </c>
      <c r="E19" s="84" t="s">
        <v>48</v>
      </c>
      <c r="F19" s="85"/>
      <c r="G19" s="85"/>
      <c r="H19" s="85"/>
      <c r="I19" s="86"/>
      <c r="J19" s="87" t="s">
        <v>44</v>
      </c>
      <c r="K19" s="88"/>
      <c r="L19" s="89"/>
      <c r="M19" s="90"/>
      <c r="N19" s="91" t="str">
        <f t="shared" ref="N19:N53" si="1">IF(M19="","",IF(ISBLANK(M19),"",IF(M19="秀",4*D19,IF(M19="優",3*D19,IF(M19="良",2*D19, IF(M19="可",1*D19, IF(M19="不可", 0)))))))</f>
        <v/>
      </c>
      <c r="O19" s="92">
        <f t="shared" si="0"/>
        <v>0</v>
      </c>
      <c r="P19" s="78"/>
      <c r="Q19" s="79"/>
      <c r="R19" s="80"/>
    </row>
    <row r="20" spans="1:19" ht="18.75" customHeight="1" x14ac:dyDescent="0.15">
      <c r="A20" s="81"/>
      <c r="B20" s="82" t="s">
        <v>49</v>
      </c>
      <c r="C20" s="82">
        <v>1</v>
      </c>
      <c r="D20" s="83">
        <v>2</v>
      </c>
      <c r="E20" s="84" t="s">
        <v>48</v>
      </c>
      <c r="F20" s="85"/>
      <c r="G20" s="85"/>
      <c r="H20" s="85"/>
      <c r="I20" s="86"/>
      <c r="J20" s="87" t="s">
        <v>44</v>
      </c>
      <c r="K20" s="88"/>
      <c r="L20" s="89"/>
      <c r="M20" s="90"/>
      <c r="N20" s="91" t="str">
        <f t="shared" si="1"/>
        <v/>
      </c>
      <c r="O20" s="92">
        <f t="shared" si="0"/>
        <v>0</v>
      </c>
      <c r="P20" s="78"/>
      <c r="Q20" s="79"/>
      <c r="R20" s="79"/>
    </row>
    <row r="21" spans="1:19" ht="18.75" customHeight="1" x14ac:dyDescent="0.15">
      <c r="A21" s="81"/>
      <c r="B21" s="82" t="s">
        <v>50</v>
      </c>
      <c r="C21" s="82">
        <v>1</v>
      </c>
      <c r="D21" s="83">
        <v>2</v>
      </c>
      <c r="E21" s="84" t="s">
        <v>48</v>
      </c>
      <c r="F21" s="85"/>
      <c r="G21" s="85"/>
      <c r="H21" s="85"/>
      <c r="I21" s="86"/>
      <c r="J21" s="87" t="s">
        <v>44</v>
      </c>
      <c r="K21" s="88" t="s">
        <v>45</v>
      </c>
      <c r="L21" s="89"/>
      <c r="M21" s="90"/>
      <c r="N21" s="91" t="str">
        <f t="shared" si="1"/>
        <v/>
      </c>
      <c r="O21" s="92">
        <f t="shared" si="0"/>
        <v>0</v>
      </c>
      <c r="P21" s="78"/>
      <c r="Q21" s="79"/>
      <c r="R21" s="79"/>
    </row>
    <row r="22" spans="1:19" ht="18.75" customHeight="1" x14ac:dyDescent="0.15">
      <c r="A22" s="81"/>
      <c r="B22" s="82" t="s">
        <v>51</v>
      </c>
      <c r="C22" s="82">
        <v>1</v>
      </c>
      <c r="D22" s="83">
        <v>2</v>
      </c>
      <c r="E22" s="84" t="s">
        <v>43</v>
      </c>
      <c r="F22" s="85"/>
      <c r="G22" s="85"/>
      <c r="H22" s="85"/>
      <c r="I22" s="86"/>
      <c r="J22" s="87" t="s">
        <v>45</v>
      </c>
      <c r="K22" s="88"/>
      <c r="L22" s="89" t="s">
        <v>45</v>
      </c>
      <c r="M22" s="90"/>
      <c r="N22" s="91" t="str">
        <f t="shared" si="1"/>
        <v/>
      </c>
      <c r="O22" s="92">
        <f t="shared" si="0"/>
        <v>0</v>
      </c>
      <c r="P22" s="78"/>
      <c r="Q22" s="79"/>
      <c r="R22" s="79"/>
    </row>
    <row r="23" spans="1:19" ht="18.75" customHeight="1" thickBot="1" x14ac:dyDescent="0.2">
      <c r="A23" s="93"/>
      <c r="B23" s="94" t="s">
        <v>52</v>
      </c>
      <c r="C23" s="94" t="s">
        <v>53</v>
      </c>
      <c r="D23" s="95">
        <v>12</v>
      </c>
      <c r="E23" s="96" t="s">
        <v>45</v>
      </c>
      <c r="F23" s="97" t="s">
        <v>44</v>
      </c>
      <c r="G23" s="97" t="s">
        <v>44</v>
      </c>
      <c r="H23" s="97" t="s">
        <v>44</v>
      </c>
      <c r="I23" s="98" t="s">
        <v>44</v>
      </c>
      <c r="J23" s="99" t="s">
        <v>44</v>
      </c>
      <c r="K23" s="100"/>
      <c r="L23" s="101"/>
      <c r="M23" s="102"/>
      <c r="N23" s="103" t="str">
        <f t="shared" si="1"/>
        <v/>
      </c>
      <c r="O23" s="104">
        <f t="shared" si="0"/>
        <v>0</v>
      </c>
      <c r="P23" s="78"/>
      <c r="Q23" s="79"/>
      <c r="R23" s="79"/>
    </row>
    <row r="24" spans="1:19" ht="18.75" customHeight="1" thickTop="1" x14ac:dyDescent="0.15">
      <c r="A24" s="105" t="s">
        <v>54</v>
      </c>
      <c r="B24" s="82" t="s">
        <v>55</v>
      </c>
      <c r="C24" s="82">
        <v>1</v>
      </c>
      <c r="D24" s="83">
        <v>2</v>
      </c>
      <c r="E24" s="84" t="s">
        <v>56</v>
      </c>
      <c r="F24" s="85"/>
      <c r="G24" s="85"/>
      <c r="H24" s="85"/>
      <c r="I24" s="86"/>
      <c r="J24" s="87" t="s">
        <v>45</v>
      </c>
      <c r="K24" s="88" t="s">
        <v>44</v>
      </c>
      <c r="L24" s="89" t="s">
        <v>45</v>
      </c>
      <c r="M24" s="106"/>
      <c r="N24" s="107" t="str">
        <f t="shared" si="1"/>
        <v/>
      </c>
      <c r="O24" s="108">
        <f t="shared" si="0"/>
        <v>0</v>
      </c>
      <c r="P24" s="78"/>
      <c r="Q24" s="79"/>
      <c r="R24" s="79"/>
    </row>
    <row r="25" spans="1:19" ht="18.75" customHeight="1" x14ac:dyDescent="0.15">
      <c r="A25" s="105"/>
      <c r="B25" s="82" t="s">
        <v>57</v>
      </c>
      <c r="C25" s="82">
        <v>1</v>
      </c>
      <c r="D25" s="83">
        <v>2</v>
      </c>
      <c r="E25" s="84" t="s">
        <v>43</v>
      </c>
      <c r="F25" s="85"/>
      <c r="G25" s="85"/>
      <c r="H25" s="85"/>
      <c r="I25" s="86"/>
      <c r="J25" s="87"/>
      <c r="K25" s="88" t="s">
        <v>44</v>
      </c>
      <c r="L25" s="89"/>
      <c r="M25" s="90"/>
      <c r="N25" s="91" t="str">
        <f t="shared" si="1"/>
        <v/>
      </c>
      <c r="O25" s="92">
        <f t="shared" si="0"/>
        <v>0</v>
      </c>
      <c r="P25" s="78"/>
      <c r="Q25" s="79"/>
      <c r="R25" s="79"/>
    </row>
    <row r="26" spans="1:19" ht="18.75" customHeight="1" x14ac:dyDescent="0.15">
      <c r="A26" s="109"/>
      <c r="B26" s="82" t="s">
        <v>58</v>
      </c>
      <c r="C26" s="82">
        <v>2</v>
      </c>
      <c r="D26" s="83">
        <v>2</v>
      </c>
      <c r="E26" s="84" t="s">
        <v>43</v>
      </c>
      <c r="F26" s="85"/>
      <c r="G26" s="85"/>
      <c r="H26" s="85"/>
      <c r="I26" s="86"/>
      <c r="J26" s="87" t="s">
        <v>45</v>
      </c>
      <c r="K26" s="88" t="s">
        <v>44</v>
      </c>
      <c r="L26" s="89" t="s">
        <v>45</v>
      </c>
      <c r="M26" s="90"/>
      <c r="N26" s="91" t="str">
        <f t="shared" si="1"/>
        <v/>
      </c>
      <c r="O26" s="92">
        <f t="shared" si="0"/>
        <v>0</v>
      </c>
      <c r="P26" s="78"/>
      <c r="Q26" s="79"/>
      <c r="R26" s="79"/>
    </row>
    <row r="27" spans="1:19" ht="18.75" customHeight="1" x14ac:dyDescent="0.15">
      <c r="A27" s="109"/>
      <c r="B27" s="82" t="s">
        <v>59</v>
      </c>
      <c r="C27" s="82">
        <v>1</v>
      </c>
      <c r="D27" s="83">
        <v>2</v>
      </c>
      <c r="E27" s="84" t="s">
        <v>56</v>
      </c>
      <c r="F27" s="85"/>
      <c r="G27" s="85"/>
      <c r="H27" s="85"/>
      <c r="I27" s="86"/>
      <c r="J27" s="87"/>
      <c r="K27" s="88" t="s">
        <v>45</v>
      </c>
      <c r="L27" s="89"/>
      <c r="M27" s="90"/>
      <c r="N27" s="91" t="str">
        <f t="shared" si="1"/>
        <v/>
      </c>
      <c r="O27" s="92">
        <f t="shared" si="0"/>
        <v>0</v>
      </c>
      <c r="P27" s="78"/>
      <c r="Q27" s="79"/>
      <c r="R27" s="79"/>
    </row>
    <row r="28" spans="1:19" ht="18.75" customHeight="1" thickBot="1" x14ac:dyDescent="0.2">
      <c r="A28" s="110"/>
      <c r="B28" s="94" t="s">
        <v>60</v>
      </c>
      <c r="C28" s="94" t="s">
        <v>61</v>
      </c>
      <c r="D28" s="95">
        <v>12</v>
      </c>
      <c r="E28" s="96" t="s">
        <v>45</v>
      </c>
      <c r="F28" s="97" t="s">
        <v>44</v>
      </c>
      <c r="G28" s="97" t="s">
        <v>44</v>
      </c>
      <c r="H28" s="97" t="s">
        <v>44</v>
      </c>
      <c r="I28" s="98" t="s">
        <v>44</v>
      </c>
      <c r="J28" s="99"/>
      <c r="K28" s="100" t="s">
        <v>44</v>
      </c>
      <c r="L28" s="101"/>
      <c r="M28" s="102"/>
      <c r="N28" s="103" t="str">
        <f t="shared" si="1"/>
        <v/>
      </c>
      <c r="O28" s="104">
        <f t="shared" si="0"/>
        <v>0</v>
      </c>
      <c r="P28" s="78"/>
      <c r="Q28" s="79"/>
      <c r="R28" s="79"/>
    </row>
    <row r="29" spans="1:19" ht="18.75" customHeight="1" thickTop="1" x14ac:dyDescent="0.15">
      <c r="A29" s="111" t="s">
        <v>62</v>
      </c>
      <c r="B29" s="112" t="s">
        <v>63</v>
      </c>
      <c r="C29" s="112">
        <v>1</v>
      </c>
      <c r="D29" s="113">
        <v>2</v>
      </c>
      <c r="E29" s="114" t="s">
        <v>43</v>
      </c>
      <c r="F29" s="115"/>
      <c r="G29" s="115"/>
      <c r="H29" s="115"/>
      <c r="I29" s="116"/>
      <c r="J29" s="117" t="s">
        <v>45</v>
      </c>
      <c r="K29" s="118"/>
      <c r="L29" s="119" t="s">
        <v>45</v>
      </c>
      <c r="M29" s="106"/>
      <c r="N29" s="107" t="str">
        <f t="shared" si="1"/>
        <v/>
      </c>
      <c r="O29" s="108">
        <f t="shared" si="0"/>
        <v>0</v>
      </c>
      <c r="P29" s="78"/>
      <c r="Q29" s="79"/>
      <c r="R29" s="79"/>
    </row>
    <row r="30" spans="1:19" ht="18.75" customHeight="1" x14ac:dyDescent="0.15">
      <c r="A30" s="81"/>
      <c r="B30" s="82" t="s">
        <v>64</v>
      </c>
      <c r="C30" s="82">
        <v>1</v>
      </c>
      <c r="D30" s="83">
        <v>2</v>
      </c>
      <c r="E30" s="84" t="s">
        <v>65</v>
      </c>
      <c r="F30" s="85"/>
      <c r="G30" s="85"/>
      <c r="H30" s="85"/>
      <c r="I30" s="86"/>
      <c r="J30" s="87" t="s">
        <v>45</v>
      </c>
      <c r="K30" s="88" t="s">
        <v>45</v>
      </c>
      <c r="L30" s="89" t="s">
        <v>44</v>
      </c>
      <c r="M30" s="90"/>
      <c r="N30" s="91" t="str">
        <f t="shared" si="1"/>
        <v/>
      </c>
      <c r="O30" s="92">
        <f t="shared" si="0"/>
        <v>0</v>
      </c>
      <c r="P30" s="78"/>
      <c r="Q30" s="79"/>
      <c r="R30" s="79"/>
      <c r="S30" s="120"/>
    </row>
    <row r="31" spans="1:19" ht="18.75" customHeight="1" x14ac:dyDescent="0.15">
      <c r="A31" s="81"/>
      <c r="B31" s="82" t="s">
        <v>66</v>
      </c>
      <c r="C31" s="82">
        <v>2</v>
      </c>
      <c r="D31" s="83">
        <v>2</v>
      </c>
      <c r="E31" s="84" t="s">
        <v>48</v>
      </c>
      <c r="F31" s="85"/>
      <c r="G31" s="85"/>
      <c r="H31" s="85"/>
      <c r="I31" s="86"/>
      <c r="J31" s="87"/>
      <c r="K31" s="88"/>
      <c r="L31" s="89" t="s">
        <v>44</v>
      </c>
      <c r="M31" s="90"/>
      <c r="N31" s="91" t="str">
        <f t="shared" si="1"/>
        <v/>
      </c>
      <c r="O31" s="92">
        <f t="shared" si="0"/>
        <v>0</v>
      </c>
      <c r="P31" s="78"/>
      <c r="Q31" s="79"/>
      <c r="R31" s="79"/>
    </row>
    <row r="32" spans="1:19" ht="18.75" customHeight="1" x14ac:dyDescent="0.15">
      <c r="A32" s="81"/>
      <c r="B32" s="82" t="s">
        <v>67</v>
      </c>
      <c r="C32" s="82">
        <v>1</v>
      </c>
      <c r="D32" s="83">
        <v>2</v>
      </c>
      <c r="E32" s="84" t="s">
        <v>68</v>
      </c>
      <c r="F32" s="85"/>
      <c r="G32" s="85"/>
      <c r="H32" s="85"/>
      <c r="I32" s="86" t="s">
        <v>45</v>
      </c>
      <c r="J32" s="87"/>
      <c r="K32" s="88" t="s">
        <v>45</v>
      </c>
      <c r="L32" s="89" t="s">
        <v>44</v>
      </c>
      <c r="M32" s="90"/>
      <c r="N32" s="91" t="str">
        <f t="shared" si="1"/>
        <v/>
      </c>
      <c r="O32" s="92">
        <f t="shared" si="0"/>
        <v>0</v>
      </c>
      <c r="P32" s="78"/>
      <c r="Q32" s="79"/>
      <c r="R32" s="79"/>
    </row>
    <row r="33" spans="1:18" ht="18.75" customHeight="1" thickBot="1" x14ac:dyDescent="0.2">
      <c r="A33" s="93"/>
      <c r="B33" s="94" t="s">
        <v>69</v>
      </c>
      <c r="C33" s="94" t="s">
        <v>70</v>
      </c>
      <c r="D33" s="95">
        <v>12</v>
      </c>
      <c r="E33" s="96" t="s">
        <v>45</v>
      </c>
      <c r="F33" s="97" t="s">
        <v>44</v>
      </c>
      <c r="G33" s="97" t="s">
        <v>44</v>
      </c>
      <c r="H33" s="97" t="s">
        <v>44</v>
      </c>
      <c r="I33" s="98" t="s">
        <v>44</v>
      </c>
      <c r="J33" s="99"/>
      <c r="K33" s="100"/>
      <c r="L33" s="101" t="s">
        <v>44</v>
      </c>
      <c r="M33" s="102"/>
      <c r="N33" s="103" t="str">
        <f t="shared" si="1"/>
        <v/>
      </c>
      <c r="O33" s="104">
        <f t="shared" si="0"/>
        <v>0</v>
      </c>
      <c r="P33" s="78"/>
      <c r="Q33" s="79"/>
      <c r="R33" s="79"/>
    </row>
    <row r="34" spans="1:18" ht="18.75" customHeight="1" thickTop="1" x14ac:dyDescent="0.15">
      <c r="A34" s="121" t="s">
        <v>71</v>
      </c>
      <c r="B34" s="67" t="s">
        <v>72</v>
      </c>
      <c r="C34" s="67">
        <v>1</v>
      </c>
      <c r="D34" s="68">
        <v>2</v>
      </c>
      <c r="E34" s="69" t="s">
        <v>44</v>
      </c>
      <c r="F34" s="70"/>
      <c r="G34" s="70" t="s">
        <v>45</v>
      </c>
      <c r="H34" s="70"/>
      <c r="I34" s="71"/>
      <c r="J34" s="72" t="s">
        <v>44</v>
      </c>
      <c r="K34" s="73" t="s">
        <v>44</v>
      </c>
      <c r="L34" s="74" t="s">
        <v>44</v>
      </c>
      <c r="M34" s="75"/>
      <c r="N34" s="76" t="str">
        <f t="shared" si="1"/>
        <v/>
      </c>
      <c r="O34" s="108">
        <f t="shared" si="0"/>
        <v>0</v>
      </c>
      <c r="P34" s="122"/>
      <c r="Q34" s="79"/>
      <c r="R34" s="79"/>
    </row>
    <row r="35" spans="1:18" ht="18.75" customHeight="1" thickBot="1" x14ac:dyDescent="0.2">
      <c r="A35" s="123"/>
      <c r="B35" s="94" t="s">
        <v>73</v>
      </c>
      <c r="C35" s="94">
        <v>1</v>
      </c>
      <c r="D35" s="95">
        <v>2</v>
      </c>
      <c r="E35" s="96" t="s">
        <v>44</v>
      </c>
      <c r="F35" s="97"/>
      <c r="G35" s="97" t="s">
        <v>45</v>
      </c>
      <c r="H35" s="97"/>
      <c r="I35" s="98"/>
      <c r="J35" s="99" t="s">
        <v>44</v>
      </c>
      <c r="K35" s="100" t="s">
        <v>44</v>
      </c>
      <c r="L35" s="101" t="s">
        <v>44</v>
      </c>
      <c r="M35" s="102"/>
      <c r="N35" s="103" t="str">
        <f t="shared" si="1"/>
        <v/>
      </c>
      <c r="O35" s="104">
        <f t="shared" si="0"/>
        <v>0</v>
      </c>
      <c r="P35" s="122"/>
      <c r="Q35" s="79"/>
      <c r="R35" s="79"/>
    </row>
    <row r="36" spans="1:18" ht="18.75" customHeight="1" thickTop="1" x14ac:dyDescent="0.15">
      <c r="A36" s="66" t="s">
        <v>74</v>
      </c>
      <c r="B36" s="67" t="s">
        <v>75</v>
      </c>
      <c r="C36" s="67">
        <v>1</v>
      </c>
      <c r="D36" s="68">
        <v>2</v>
      </c>
      <c r="E36" s="69"/>
      <c r="F36" s="70" t="s">
        <v>45</v>
      </c>
      <c r="G36" s="70"/>
      <c r="H36" s="70"/>
      <c r="I36" s="71"/>
      <c r="J36" s="72" t="s">
        <v>45</v>
      </c>
      <c r="K36" s="72" t="s">
        <v>45</v>
      </c>
      <c r="L36" s="124" t="s">
        <v>45</v>
      </c>
      <c r="M36" s="75"/>
      <c r="N36" s="76" t="str">
        <f t="shared" si="1"/>
        <v/>
      </c>
      <c r="O36" s="77">
        <f t="shared" si="0"/>
        <v>0</v>
      </c>
      <c r="P36" s="2"/>
    </row>
    <row r="37" spans="1:18" ht="18.75" customHeight="1" x14ac:dyDescent="0.15">
      <c r="A37" s="81"/>
      <c r="B37" s="82" t="s">
        <v>76</v>
      </c>
      <c r="C37" s="82">
        <v>1</v>
      </c>
      <c r="D37" s="83">
        <v>2</v>
      </c>
      <c r="E37" s="84"/>
      <c r="F37" s="85" t="s">
        <v>45</v>
      </c>
      <c r="G37" s="85"/>
      <c r="H37" s="85"/>
      <c r="I37" s="86"/>
      <c r="J37" s="87"/>
      <c r="K37" s="88"/>
      <c r="L37" s="89"/>
      <c r="M37" s="90"/>
      <c r="N37" s="91" t="str">
        <f t="shared" si="1"/>
        <v/>
      </c>
      <c r="O37" s="92">
        <f t="shared" si="0"/>
        <v>0</v>
      </c>
      <c r="P37" s="2"/>
    </row>
    <row r="38" spans="1:18" ht="18.75" customHeight="1" x14ac:dyDescent="0.15">
      <c r="A38" s="81"/>
      <c r="B38" s="82" t="s">
        <v>77</v>
      </c>
      <c r="C38" s="82">
        <v>1</v>
      </c>
      <c r="D38" s="83">
        <v>2</v>
      </c>
      <c r="E38" s="84"/>
      <c r="F38" s="85" t="s">
        <v>45</v>
      </c>
      <c r="G38" s="85"/>
      <c r="H38" s="85"/>
      <c r="I38" s="86"/>
      <c r="J38" s="87" t="s">
        <v>45</v>
      </c>
      <c r="K38" s="87" t="s">
        <v>45</v>
      </c>
      <c r="L38" s="125" t="s">
        <v>45</v>
      </c>
      <c r="M38" s="90"/>
      <c r="N38" s="91" t="str">
        <f t="shared" si="1"/>
        <v/>
      </c>
      <c r="O38" s="92">
        <f t="shared" si="0"/>
        <v>0</v>
      </c>
      <c r="P38" s="2"/>
    </row>
    <row r="39" spans="1:18" ht="18.75" customHeight="1" x14ac:dyDescent="0.15">
      <c r="A39" s="81"/>
      <c r="B39" s="82" t="s">
        <v>78</v>
      </c>
      <c r="C39" s="82">
        <v>1</v>
      </c>
      <c r="D39" s="83">
        <v>2</v>
      </c>
      <c r="E39" s="84"/>
      <c r="F39" s="85" t="s">
        <v>45</v>
      </c>
      <c r="G39" s="85"/>
      <c r="H39" s="85"/>
      <c r="I39" s="86"/>
      <c r="J39" s="87"/>
      <c r="K39" s="88"/>
      <c r="L39" s="89"/>
      <c r="M39" s="90"/>
      <c r="N39" s="91" t="str">
        <f t="shared" si="1"/>
        <v/>
      </c>
      <c r="O39" s="92">
        <f t="shared" si="0"/>
        <v>0</v>
      </c>
      <c r="P39" s="2"/>
    </row>
    <row r="40" spans="1:18" ht="18.75" customHeight="1" x14ac:dyDescent="0.15">
      <c r="A40" s="81"/>
      <c r="B40" s="82" t="s">
        <v>79</v>
      </c>
      <c r="C40" s="82">
        <v>1</v>
      </c>
      <c r="D40" s="83">
        <v>2</v>
      </c>
      <c r="E40" s="84"/>
      <c r="F40" s="85" t="s">
        <v>45</v>
      </c>
      <c r="G40" s="85"/>
      <c r="H40" s="85"/>
      <c r="I40" s="86"/>
      <c r="J40" s="87" t="s">
        <v>45</v>
      </c>
      <c r="K40" s="87" t="s">
        <v>45</v>
      </c>
      <c r="L40" s="125" t="s">
        <v>45</v>
      </c>
      <c r="M40" s="90"/>
      <c r="N40" s="91" t="str">
        <f t="shared" si="1"/>
        <v/>
      </c>
      <c r="O40" s="92">
        <f t="shared" si="0"/>
        <v>0</v>
      </c>
      <c r="P40" s="2"/>
    </row>
    <row r="41" spans="1:18" ht="18.75" customHeight="1" x14ac:dyDescent="0.15">
      <c r="A41" s="81"/>
      <c r="B41" s="82" t="s">
        <v>80</v>
      </c>
      <c r="C41" s="82">
        <v>1</v>
      </c>
      <c r="D41" s="83">
        <v>2</v>
      </c>
      <c r="E41" s="84"/>
      <c r="F41" s="85" t="s">
        <v>45</v>
      </c>
      <c r="G41" s="85"/>
      <c r="H41" s="85"/>
      <c r="I41" s="86"/>
      <c r="J41" s="87"/>
      <c r="K41" s="88"/>
      <c r="L41" s="89"/>
      <c r="M41" s="90"/>
      <c r="N41" s="91" t="str">
        <f t="shared" si="1"/>
        <v/>
      </c>
      <c r="O41" s="92">
        <f t="shared" si="0"/>
        <v>0</v>
      </c>
      <c r="P41" s="2"/>
    </row>
    <row r="42" spans="1:18" ht="18.75" customHeight="1" x14ac:dyDescent="0.15">
      <c r="A42" s="81"/>
      <c r="B42" s="82" t="s">
        <v>81</v>
      </c>
      <c r="C42" s="82">
        <v>1</v>
      </c>
      <c r="D42" s="83">
        <v>2</v>
      </c>
      <c r="E42" s="84"/>
      <c r="F42" s="85"/>
      <c r="G42" s="85"/>
      <c r="H42" s="85" t="s">
        <v>45</v>
      </c>
      <c r="I42" s="86"/>
      <c r="J42" s="87"/>
      <c r="K42" s="88"/>
      <c r="L42" s="89"/>
      <c r="M42" s="90"/>
      <c r="N42" s="91" t="str">
        <f t="shared" si="1"/>
        <v/>
      </c>
      <c r="O42" s="92">
        <f t="shared" si="0"/>
        <v>0</v>
      </c>
      <c r="P42" s="2"/>
    </row>
    <row r="43" spans="1:18" ht="18.75" customHeight="1" x14ac:dyDescent="0.15">
      <c r="A43" s="81"/>
      <c r="B43" s="82" t="s">
        <v>82</v>
      </c>
      <c r="C43" s="82">
        <v>1</v>
      </c>
      <c r="D43" s="83">
        <v>2</v>
      </c>
      <c r="E43" s="84"/>
      <c r="F43" s="85"/>
      <c r="G43" s="85"/>
      <c r="H43" s="85" t="s">
        <v>45</v>
      </c>
      <c r="I43" s="86"/>
      <c r="J43" s="87"/>
      <c r="K43" s="88"/>
      <c r="L43" s="89"/>
      <c r="M43" s="90"/>
      <c r="N43" s="91" t="str">
        <f t="shared" si="1"/>
        <v/>
      </c>
      <c r="O43" s="92">
        <f t="shared" si="0"/>
        <v>0</v>
      </c>
      <c r="P43" s="2"/>
    </row>
    <row r="44" spans="1:18" ht="18.75" customHeight="1" x14ac:dyDescent="0.15">
      <c r="A44" s="81"/>
      <c r="B44" s="82" t="s">
        <v>83</v>
      </c>
      <c r="C44" s="82">
        <v>1</v>
      </c>
      <c r="D44" s="83">
        <v>2</v>
      </c>
      <c r="E44" s="84"/>
      <c r="F44" s="85"/>
      <c r="G44" s="85"/>
      <c r="H44" s="85" t="s">
        <v>45</v>
      </c>
      <c r="I44" s="86"/>
      <c r="J44" s="87"/>
      <c r="K44" s="88"/>
      <c r="L44" s="89"/>
      <c r="M44" s="90"/>
      <c r="N44" s="91" t="str">
        <f t="shared" si="1"/>
        <v/>
      </c>
      <c r="O44" s="92">
        <f t="shared" si="0"/>
        <v>0</v>
      </c>
      <c r="P44" s="2"/>
    </row>
    <row r="45" spans="1:18" ht="18.75" customHeight="1" x14ac:dyDescent="0.15">
      <c r="A45" s="81"/>
      <c r="B45" s="82" t="s">
        <v>84</v>
      </c>
      <c r="C45" s="82">
        <v>1</v>
      </c>
      <c r="D45" s="83">
        <v>2</v>
      </c>
      <c r="E45" s="84"/>
      <c r="F45" s="85"/>
      <c r="G45" s="85"/>
      <c r="H45" s="85" t="s">
        <v>45</v>
      </c>
      <c r="I45" s="86"/>
      <c r="J45" s="87"/>
      <c r="K45" s="88"/>
      <c r="L45" s="89"/>
      <c r="M45" s="90"/>
      <c r="N45" s="91" t="str">
        <f t="shared" si="1"/>
        <v/>
      </c>
      <c r="O45" s="92">
        <f t="shared" si="0"/>
        <v>0</v>
      </c>
      <c r="P45" s="2"/>
    </row>
    <row r="46" spans="1:18" ht="18.75" customHeight="1" x14ac:dyDescent="0.15">
      <c r="A46" s="81"/>
      <c r="B46" s="82" t="s">
        <v>85</v>
      </c>
      <c r="C46" s="82">
        <v>1</v>
      </c>
      <c r="D46" s="83">
        <v>2</v>
      </c>
      <c r="E46" s="84"/>
      <c r="F46" s="85"/>
      <c r="G46" s="85"/>
      <c r="H46" s="85" t="s">
        <v>45</v>
      </c>
      <c r="I46" s="86"/>
      <c r="J46" s="87"/>
      <c r="K46" s="88"/>
      <c r="L46" s="89"/>
      <c r="M46" s="90"/>
      <c r="N46" s="91" t="str">
        <f t="shared" si="1"/>
        <v/>
      </c>
      <c r="O46" s="92">
        <f t="shared" si="0"/>
        <v>0</v>
      </c>
      <c r="P46" s="2"/>
    </row>
    <row r="47" spans="1:18" ht="18.75" customHeight="1" x14ac:dyDescent="0.15">
      <c r="A47" s="81"/>
      <c r="B47" s="82" t="s">
        <v>86</v>
      </c>
      <c r="C47" s="82">
        <v>1</v>
      </c>
      <c r="D47" s="83">
        <v>2</v>
      </c>
      <c r="E47" s="84"/>
      <c r="F47" s="85"/>
      <c r="G47" s="85"/>
      <c r="H47" s="85" t="s">
        <v>45</v>
      </c>
      <c r="I47" s="86"/>
      <c r="J47" s="87"/>
      <c r="K47" s="88"/>
      <c r="L47" s="89"/>
      <c r="M47" s="90"/>
      <c r="N47" s="91" t="str">
        <f t="shared" si="1"/>
        <v/>
      </c>
      <c r="O47" s="92">
        <f t="shared" si="0"/>
        <v>0</v>
      </c>
      <c r="P47" s="2"/>
    </row>
    <row r="48" spans="1:18" ht="18.75" customHeight="1" x14ac:dyDescent="0.15">
      <c r="A48" s="81"/>
      <c r="B48" s="82" t="s">
        <v>87</v>
      </c>
      <c r="C48" s="82">
        <v>2</v>
      </c>
      <c r="D48" s="83">
        <v>2</v>
      </c>
      <c r="E48" s="84"/>
      <c r="F48" s="85"/>
      <c r="G48" s="85"/>
      <c r="H48" s="85" t="s">
        <v>45</v>
      </c>
      <c r="I48" s="86"/>
      <c r="J48" s="87"/>
      <c r="K48" s="88"/>
      <c r="L48" s="89"/>
      <c r="M48" s="90"/>
      <c r="N48" s="91" t="str">
        <f t="shared" si="1"/>
        <v/>
      </c>
      <c r="O48" s="92">
        <f t="shared" si="0"/>
        <v>0</v>
      </c>
      <c r="P48" s="2"/>
    </row>
    <row r="49" spans="1:20" ht="18.75" customHeight="1" x14ac:dyDescent="0.15">
      <c r="A49" s="81"/>
      <c r="B49" s="82" t="s">
        <v>88</v>
      </c>
      <c r="C49" s="82">
        <v>1</v>
      </c>
      <c r="D49" s="83">
        <v>2</v>
      </c>
      <c r="E49" s="84"/>
      <c r="F49" s="85"/>
      <c r="G49" s="85"/>
      <c r="H49" s="85"/>
      <c r="I49" s="86" t="s">
        <v>44</v>
      </c>
      <c r="J49" s="87" t="s">
        <v>44</v>
      </c>
      <c r="K49" s="88" t="s">
        <v>44</v>
      </c>
      <c r="L49" s="89" t="s">
        <v>44</v>
      </c>
      <c r="M49" s="90"/>
      <c r="N49" s="91" t="str">
        <f t="shared" si="1"/>
        <v/>
      </c>
      <c r="O49" s="92">
        <f t="shared" si="0"/>
        <v>0</v>
      </c>
      <c r="P49" s="2"/>
    </row>
    <row r="50" spans="1:20" ht="18.75" customHeight="1" x14ac:dyDescent="0.15">
      <c r="A50" s="81"/>
      <c r="B50" s="82" t="s">
        <v>89</v>
      </c>
      <c r="C50" s="82">
        <v>1</v>
      </c>
      <c r="D50" s="83">
        <v>1</v>
      </c>
      <c r="E50" s="126"/>
      <c r="F50" s="127"/>
      <c r="G50" s="127"/>
      <c r="H50" s="127"/>
      <c r="I50" s="128"/>
      <c r="J50" s="117"/>
      <c r="K50" s="118"/>
      <c r="L50" s="119"/>
      <c r="M50" s="90"/>
      <c r="N50" s="91" t="str">
        <f t="shared" si="1"/>
        <v/>
      </c>
      <c r="O50" s="92">
        <f t="shared" si="0"/>
        <v>0</v>
      </c>
      <c r="P50" s="2"/>
    </row>
    <row r="51" spans="1:20" ht="18.75" customHeight="1" x14ac:dyDescent="0.15">
      <c r="A51" s="81"/>
      <c r="B51" s="82" t="s">
        <v>90</v>
      </c>
      <c r="C51" s="82">
        <v>1</v>
      </c>
      <c r="D51" s="83">
        <v>1</v>
      </c>
      <c r="E51" s="129"/>
      <c r="F51" s="130"/>
      <c r="G51" s="130"/>
      <c r="H51" s="130"/>
      <c r="I51" s="131"/>
      <c r="J51" s="87"/>
      <c r="K51" s="88"/>
      <c r="L51" s="89"/>
      <c r="M51" s="90"/>
      <c r="N51" s="91" t="str">
        <f t="shared" si="1"/>
        <v/>
      </c>
      <c r="O51" s="92">
        <f t="shared" si="0"/>
        <v>0</v>
      </c>
      <c r="P51" s="2"/>
    </row>
    <row r="52" spans="1:20" ht="18.75" customHeight="1" x14ac:dyDescent="0.15">
      <c r="A52" s="81"/>
      <c r="B52" s="82" t="s">
        <v>91</v>
      </c>
      <c r="C52" s="82">
        <v>1</v>
      </c>
      <c r="D52" s="83">
        <v>1</v>
      </c>
      <c r="E52" s="129"/>
      <c r="F52" s="130"/>
      <c r="G52" s="130"/>
      <c r="H52" s="130"/>
      <c r="I52" s="131"/>
      <c r="J52" s="87"/>
      <c r="K52" s="88"/>
      <c r="L52" s="89"/>
      <c r="M52" s="90"/>
      <c r="N52" s="91" t="str">
        <f t="shared" si="1"/>
        <v/>
      </c>
      <c r="O52" s="92">
        <f t="shared" si="0"/>
        <v>0</v>
      </c>
      <c r="P52" s="2"/>
    </row>
    <row r="53" spans="1:20" ht="18.75" customHeight="1" thickBot="1" x14ac:dyDescent="0.2">
      <c r="A53" s="93"/>
      <c r="B53" s="94" t="s">
        <v>92</v>
      </c>
      <c r="C53" s="94">
        <v>1</v>
      </c>
      <c r="D53" s="95">
        <v>2</v>
      </c>
      <c r="E53" s="132"/>
      <c r="F53" s="133"/>
      <c r="G53" s="133"/>
      <c r="H53" s="133"/>
      <c r="I53" s="134"/>
      <c r="J53" s="99"/>
      <c r="K53" s="100"/>
      <c r="L53" s="101"/>
      <c r="M53" s="102"/>
      <c r="N53" s="103" t="str">
        <f t="shared" si="1"/>
        <v/>
      </c>
      <c r="O53" s="104">
        <f t="shared" si="0"/>
        <v>0</v>
      </c>
      <c r="P53" s="2"/>
    </row>
    <row r="54" spans="1:20" ht="18.75" customHeight="1" thickTop="1" x14ac:dyDescent="0.15">
      <c r="A54" s="111" t="s">
        <v>93</v>
      </c>
      <c r="B54" s="112" t="s">
        <v>94</v>
      </c>
      <c r="C54" s="112"/>
      <c r="D54" s="113">
        <v>4</v>
      </c>
      <c r="E54" s="126"/>
      <c r="F54" s="127"/>
      <c r="G54" s="127"/>
      <c r="H54" s="127"/>
      <c r="I54" s="128"/>
      <c r="J54" s="135"/>
      <c r="K54" s="118"/>
      <c r="L54" s="118"/>
      <c r="M54" s="106"/>
      <c r="N54" s="136"/>
      <c r="O54" s="108">
        <f t="shared" si="0"/>
        <v>0</v>
      </c>
      <c r="P54" s="2"/>
    </row>
    <row r="55" spans="1:20" ht="18.75" customHeight="1" thickBot="1" x14ac:dyDescent="0.2">
      <c r="A55" s="137"/>
      <c r="B55" s="138" t="s">
        <v>95</v>
      </c>
      <c r="C55" s="138"/>
      <c r="D55" s="139">
        <v>6</v>
      </c>
      <c r="E55" s="140"/>
      <c r="F55" s="141"/>
      <c r="G55" s="141"/>
      <c r="H55" s="141"/>
      <c r="I55" s="142"/>
      <c r="J55" s="143"/>
      <c r="K55" s="144"/>
      <c r="L55" s="144"/>
      <c r="M55" s="145"/>
      <c r="N55" s="146"/>
      <c r="O55" s="147">
        <f t="shared" si="0"/>
        <v>0</v>
      </c>
      <c r="P55" s="2"/>
    </row>
    <row r="56" spans="1:20" ht="18.75" customHeight="1" thickTop="1" thickBot="1" x14ac:dyDescent="0.2">
      <c r="A56" s="148" t="s">
        <v>96</v>
      </c>
      <c r="B56" s="149" t="s">
        <v>97</v>
      </c>
      <c r="C56" s="149"/>
      <c r="D56" s="150" t="str">
        <f>IFERROR(VLOOKUP($E$2,[2]Sheet3!A$1:B$28,2,FALSE),"")</f>
        <v/>
      </c>
      <c r="E56" s="151"/>
      <c r="F56" s="152"/>
      <c r="G56" s="152"/>
      <c r="H56" s="152"/>
      <c r="I56" s="153"/>
      <c r="J56" s="154"/>
      <c r="K56" s="155"/>
      <c r="L56" s="156"/>
      <c r="M56" s="157"/>
      <c r="N56" s="158"/>
      <c r="O56" s="159" t="str">
        <f>D56</f>
        <v/>
      </c>
      <c r="P56" s="2"/>
    </row>
    <row r="57" spans="1:20" s="32" customFormat="1" ht="12.95" customHeight="1" x14ac:dyDescent="0.15">
      <c r="A57" s="160"/>
      <c r="B57" s="161"/>
      <c r="C57" s="161"/>
      <c r="D57" s="161"/>
      <c r="E57" s="161">
        <f>SUM(N18:N35)</f>
        <v>8</v>
      </c>
      <c r="F57" s="161">
        <f>SUM(N23,N28,N33,N36,N37,N38,N39,N40,N41)</f>
        <v>0</v>
      </c>
      <c r="G57" s="161">
        <f>SUM(N23,N28,N33,N34,N35)</f>
        <v>0</v>
      </c>
      <c r="H57" s="161">
        <f>SUM(N23,N28,N33,N42,N43,N44,N45,N46,N47,N48)</f>
        <v>0</v>
      </c>
      <c r="I57" s="162">
        <f>SUM(N23,N28,N32,N33,N49)</f>
        <v>0</v>
      </c>
      <c r="J57" s="163">
        <f>SUM(N18:N23,N24,N26,N29,N30,N34,N35,N36,N38,N40,N49)</f>
        <v>8</v>
      </c>
      <c r="K57" s="163">
        <f>SUM(N21,N24,N25,N26,N27,N28,N30,N32,N34,N35,N36,N38,N40,N49)</f>
        <v>0</v>
      </c>
      <c r="L57" s="162">
        <f>SUM(N18,N22,N24,N26,N29,N30,N31,N32,N33,N34,N35,N36,N38,N40,N49)</f>
        <v>8</v>
      </c>
      <c r="M57" s="40"/>
      <c r="N57" s="164" t="s">
        <v>98</v>
      </c>
      <c r="O57" s="165">
        <f>IF(B15="計測制御システム工学",SUM(O24:O27),IF(B15="応用情報システム工学",SUM(O18:O22),IF(B15="生体情報システム工学",SUM(O29:O32))))</f>
        <v>0</v>
      </c>
      <c r="P57" s="2"/>
      <c r="Q57" s="3"/>
      <c r="R57" s="3"/>
      <c r="S57" s="3"/>
      <c r="T57" s="3"/>
    </row>
    <row r="58" spans="1:20" s="32" customFormat="1" ht="12.95" customHeight="1" x14ac:dyDescent="0.15">
      <c r="A58" s="160"/>
      <c r="B58" s="161"/>
      <c r="C58" s="161"/>
      <c r="D58" s="161"/>
      <c r="E58" s="161"/>
      <c r="F58" s="161"/>
      <c r="G58" s="161"/>
      <c r="H58" s="161"/>
      <c r="I58" s="162"/>
      <c r="J58" s="166"/>
      <c r="K58" s="166"/>
      <c r="L58" s="162"/>
      <c r="M58" s="40"/>
      <c r="N58" s="167" t="s">
        <v>99</v>
      </c>
      <c r="O58" s="168">
        <f>IF(B15="計測制御システム工学",O23,IF(B15="応用情報システム工学",O28,IF(B15="生体情報システム工学",O33)))</f>
        <v>0</v>
      </c>
      <c r="P58" s="2"/>
      <c r="Q58" s="3"/>
      <c r="R58" s="3"/>
      <c r="S58" s="3"/>
      <c r="T58" s="3"/>
    </row>
    <row r="59" spans="1:20" ht="15" thickBot="1" x14ac:dyDescent="0.2">
      <c r="A59" s="40"/>
      <c r="B59" s="169"/>
      <c r="C59" s="170"/>
      <c r="D59" s="170"/>
      <c r="E59" s="171" t="s">
        <v>7</v>
      </c>
      <c r="F59" s="171" t="s">
        <v>100</v>
      </c>
      <c r="G59" s="171" t="s">
        <v>101</v>
      </c>
      <c r="H59" s="171" t="s">
        <v>38</v>
      </c>
      <c r="I59" s="171" t="s">
        <v>39</v>
      </c>
      <c r="J59" s="171" t="s">
        <v>102</v>
      </c>
      <c r="K59" s="171" t="s">
        <v>103</v>
      </c>
      <c r="L59" s="171" t="s">
        <v>104</v>
      </c>
      <c r="M59" s="2"/>
      <c r="N59" s="172" t="s">
        <v>105</v>
      </c>
      <c r="O59" s="173">
        <f>SUM(O18:O56)</f>
        <v>2</v>
      </c>
      <c r="P59" s="40"/>
      <c r="Q59" s="32"/>
      <c r="R59" s="32"/>
      <c r="S59" s="32"/>
      <c r="T59" s="32"/>
    </row>
    <row r="60" spans="1:20" ht="14.25" x14ac:dyDescent="0.15">
      <c r="B60" s="174" t="s">
        <v>106</v>
      </c>
      <c r="C60" s="174"/>
      <c r="D60" s="174"/>
      <c r="E60" s="175">
        <f>E57/E64</f>
        <v>5.8823529411764705E-2</v>
      </c>
      <c r="F60" s="175">
        <f>F57/F64</f>
        <v>0</v>
      </c>
      <c r="G60" s="175">
        <f>G57/G64</f>
        <v>0</v>
      </c>
      <c r="H60" s="175">
        <f>H57/H64</f>
        <v>0</v>
      </c>
      <c r="I60" s="175">
        <f>I57/I64</f>
        <v>0</v>
      </c>
      <c r="J60" s="175">
        <f t="shared" ref="J60:K60" si="2">J57/J61</f>
        <v>4.7619047619047616E-2</v>
      </c>
      <c r="K60" s="175">
        <f t="shared" si="2"/>
        <v>0</v>
      </c>
      <c r="L60" s="175">
        <f>L57/L61</f>
        <v>0.05</v>
      </c>
      <c r="M60" s="176"/>
      <c r="N60" s="3">
        <f>SUM(N18:N53)</f>
        <v>8</v>
      </c>
      <c r="O60" s="32"/>
      <c r="P60" s="177"/>
    </row>
    <row r="61" spans="1:20" x14ac:dyDescent="0.15">
      <c r="B61" s="178" t="s">
        <v>107</v>
      </c>
      <c r="C61" s="179"/>
      <c r="D61" s="179" t="s">
        <v>108</v>
      </c>
      <c r="E61" s="180">
        <v>136</v>
      </c>
      <c r="F61" s="180">
        <v>72</v>
      </c>
      <c r="G61" s="180">
        <v>64</v>
      </c>
      <c r="H61" s="180">
        <v>48</v>
      </c>
      <c r="I61" s="180">
        <v>56</v>
      </c>
      <c r="J61" s="180">
        <v>168</v>
      </c>
      <c r="K61" s="180">
        <v>152</v>
      </c>
      <c r="L61" s="180">
        <v>160</v>
      </c>
      <c r="N61" s="120"/>
    </row>
    <row r="62" spans="1:20" x14ac:dyDescent="0.15">
      <c r="B62" s="181" t="s">
        <v>109</v>
      </c>
      <c r="C62" s="179"/>
      <c r="D62" s="179" t="s">
        <v>110</v>
      </c>
      <c r="E62" s="180">
        <v>120</v>
      </c>
      <c r="F62" s="180">
        <v>72</v>
      </c>
      <c r="G62" s="180">
        <v>64</v>
      </c>
      <c r="H62" s="180">
        <v>48</v>
      </c>
      <c r="I62" s="180">
        <v>64</v>
      </c>
      <c r="J62" s="180" t="s">
        <v>111</v>
      </c>
      <c r="K62" s="180" t="s">
        <v>112</v>
      </c>
      <c r="L62" s="180" t="s">
        <v>113</v>
      </c>
      <c r="N62" s="182"/>
    </row>
    <row r="63" spans="1:20" x14ac:dyDescent="0.15">
      <c r="A63" s="183"/>
      <c r="B63" s="181" t="s">
        <v>114</v>
      </c>
      <c r="C63" s="179"/>
      <c r="D63" s="179" t="s">
        <v>115</v>
      </c>
      <c r="E63" s="184">
        <v>128</v>
      </c>
      <c r="F63" s="184">
        <v>72</v>
      </c>
      <c r="G63" s="184">
        <v>64</v>
      </c>
      <c r="H63" s="184">
        <v>48</v>
      </c>
      <c r="I63" s="184">
        <v>64</v>
      </c>
      <c r="J63" s="185"/>
      <c r="K63" s="180"/>
      <c r="L63" s="180"/>
      <c r="M63" s="65"/>
      <c r="N63" s="186"/>
    </row>
    <row r="64" spans="1:20" x14ac:dyDescent="0.15">
      <c r="A64" s="183"/>
      <c r="B64" s="180"/>
      <c r="C64" s="187" t="s">
        <v>116</v>
      </c>
      <c r="D64" s="187"/>
      <c r="E64" s="180">
        <f>MAX(E61:E63)</f>
        <v>136</v>
      </c>
      <c r="F64" s="180">
        <f>MAX(F61:F63)</f>
        <v>72</v>
      </c>
      <c r="G64" s="180">
        <f>MAX(G61:G63)</f>
        <v>64</v>
      </c>
      <c r="H64" s="180">
        <f>MAX(H61:H63)</f>
        <v>48</v>
      </c>
      <c r="I64" s="180">
        <f>MAX(I61:I63)</f>
        <v>64</v>
      </c>
      <c r="J64" s="185"/>
      <c r="K64" s="180"/>
      <c r="L64" s="180"/>
      <c r="M64" s="65"/>
      <c r="N64" s="186"/>
    </row>
    <row r="65" spans="1:16" x14ac:dyDescent="0.15">
      <c r="A65" s="183"/>
      <c r="B65" s="186"/>
      <c r="C65" s="79"/>
      <c r="D65" s="186"/>
      <c r="E65" s="186"/>
      <c r="F65" s="186"/>
      <c r="G65" s="186"/>
      <c r="H65" s="186"/>
      <c r="I65" s="186"/>
      <c r="J65" s="188" t="s">
        <v>117</v>
      </c>
      <c r="K65" s="189"/>
      <c r="L65" s="189"/>
      <c r="M65" s="189"/>
      <c r="N65" s="189"/>
      <c r="O65" s="189"/>
      <c r="P65" s="190"/>
    </row>
    <row r="66" spans="1:16" x14ac:dyDescent="0.15">
      <c r="A66" s="186"/>
      <c r="B66" s="186"/>
      <c r="C66" s="186"/>
      <c r="D66" s="186"/>
      <c r="E66" s="186"/>
      <c r="F66" s="186"/>
      <c r="G66" s="186"/>
      <c r="H66" s="186"/>
      <c r="I66" s="186"/>
      <c r="J66" s="188" t="s">
        <v>118</v>
      </c>
      <c r="K66" s="189"/>
      <c r="L66" s="189"/>
      <c r="M66" s="189"/>
      <c r="N66" s="189"/>
      <c r="O66" s="189"/>
      <c r="P66" s="190"/>
    </row>
    <row r="67" spans="1:16" x14ac:dyDescent="0.15">
      <c r="A67" s="186"/>
      <c r="B67" s="186"/>
      <c r="C67" s="186"/>
      <c r="D67" s="186"/>
      <c r="E67" s="186"/>
      <c r="F67" s="186"/>
      <c r="G67" s="186"/>
      <c r="H67" s="186"/>
      <c r="I67" s="186"/>
      <c r="J67" s="188" t="s">
        <v>119</v>
      </c>
      <c r="K67" s="189"/>
      <c r="L67" s="189"/>
      <c r="M67" s="189"/>
      <c r="N67" s="189"/>
      <c r="O67" s="189"/>
      <c r="P67" s="190"/>
    </row>
    <row r="68" spans="1:16" x14ac:dyDescent="0.15">
      <c r="A68" s="186"/>
      <c r="B68" s="186"/>
      <c r="C68" s="186"/>
      <c r="D68" s="186"/>
      <c r="E68" s="186"/>
      <c r="F68" s="186"/>
      <c r="G68" s="186"/>
      <c r="H68" s="186"/>
      <c r="I68" s="186"/>
      <c r="J68" s="186"/>
      <c r="K68" s="186"/>
      <c r="L68" s="186"/>
      <c r="M68" s="186"/>
      <c r="N68" s="186"/>
      <c r="O68" s="186"/>
    </row>
    <row r="69" spans="1:16" x14ac:dyDescent="0.15">
      <c r="A69" s="186"/>
      <c r="B69" s="186"/>
      <c r="C69" s="186"/>
      <c r="D69" s="186"/>
      <c r="E69" s="186"/>
      <c r="F69" s="186"/>
      <c r="G69" s="186"/>
      <c r="H69" s="186"/>
      <c r="I69" s="186"/>
      <c r="J69" s="186"/>
      <c r="K69" s="186"/>
      <c r="L69" s="186"/>
      <c r="M69" s="186"/>
      <c r="N69" s="186"/>
      <c r="O69" s="186"/>
    </row>
    <row r="70" spans="1:16" x14ac:dyDescent="0.15">
      <c r="A70" s="186"/>
      <c r="B70" s="186"/>
      <c r="C70" s="186"/>
      <c r="D70" s="186"/>
      <c r="E70" s="186"/>
      <c r="F70" s="186"/>
      <c r="G70" s="186"/>
      <c r="H70" s="186"/>
      <c r="I70" s="186"/>
      <c r="J70" s="186"/>
      <c r="K70" s="186"/>
      <c r="L70" s="186"/>
      <c r="M70" s="186"/>
      <c r="N70" s="186"/>
      <c r="O70" s="186"/>
    </row>
    <row r="71" spans="1:16" x14ac:dyDescent="0.15">
      <c r="A71" s="186"/>
      <c r="B71" s="186"/>
      <c r="C71" s="186"/>
      <c r="D71" s="186"/>
      <c r="E71" s="186"/>
      <c r="F71" s="186"/>
      <c r="G71" s="186"/>
      <c r="H71" s="186"/>
      <c r="I71" s="186"/>
      <c r="J71" s="186"/>
      <c r="K71" s="186"/>
      <c r="L71" s="186"/>
      <c r="M71" s="186"/>
      <c r="N71" s="186"/>
      <c r="O71" s="186"/>
    </row>
    <row r="72" spans="1:16" x14ac:dyDescent="0.15">
      <c r="A72" s="186"/>
      <c r="B72" s="186"/>
      <c r="C72" s="186"/>
      <c r="D72" s="186"/>
      <c r="E72" s="186"/>
      <c r="F72" s="186"/>
      <c r="G72" s="186"/>
      <c r="H72" s="186"/>
      <c r="I72" s="186"/>
      <c r="J72" s="186"/>
      <c r="K72" s="186"/>
      <c r="L72" s="186"/>
      <c r="M72" s="186"/>
      <c r="N72" s="186"/>
      <c r="O72" s="186"/>
    </row>
    <row r="73" spans="1:16" x14ac:dyDescent="0.15">
      <c r="A73" s="186"/>
      <c r="B73" s="79"/>
      <c r="C73" s="79"/>
      <c r="D73" s="186"/>
      <c r="E73" s="186"/>
      <c r="F73" s="186"/>
      <c r="G73" s="186"/>
      <c r="H73" s="186"/>
      <c r="I73" s="186"/>
      <c r="J73" s="186"/>
      <c r="K73" s="186"/>
      <c r="L73" s="186"/>
      <c r="M73" s="186"/>
      <c r="N73" s="186"/>
      <c r="O73" s="186"/>
    </row>
    <row r="74" spans="1:16" x14ac:dyDescent="0.15">
      <c r="A74" s="79"/>
      <c r="B74" s="79"/>
      <c r="C74" s="79"/>
      <c r="D74" s="186"/>
      <c r="E74" s="186"/>
      <c r="F74" s="186"/>
      <c r="G74" s="186"/>
      <c r="H74" s="186"/>
      <c r="I74" s="186"/>
      <c r="J74" s="186"/>
      <c r="K74" s="186"/>
      <c r="L74" s="186"/>
      <c r="M74" s="186"/>
      <c r="O74" s="186"/>
    </row>
    <row r="75" spans="1:16" x14ac:dyDescent="0.15">
      <c r="A75" s="79"/>
      <c r="B75" s="79"/>
      <c r="C75" s="79"/>
      <c r="D75" s="186"/>
      <c r="E75" s="186"/>
      <c r="F75" s="186"/>
      <c r="G75" s="186"/>
      <c r="H75" s="186"/>
      <c r="I75" s="186"/>
      <c r="J75" s="186"/>
      <c r="K75" s="186"/>
      <c r="L75" s="186"/>
      <c r="M75" s="186"/>
      <c r="O75" s="186"/>
    </row>
    <row r="76" spans="1:16" x14ac:dyDescent="0.15">
      <c r="A76" s="186"/>
      <c r="J76" s="186"/>
      <c r="K76" s="186"/>
      <c r="L76" s="186"/>
      <c r="M76" s="186"/>
      <c r="O76" s="186"/>
    </row>
  </sheetData>
  <sheetProtection sheet="1" objects="1" scenarios="1"/>
  <mergeCells count="31">
    <mergeCell ref="A29:A33"/>
    <mergeCell ref="A34:A35"/>
    <mergeCell ref="A36:A53"/>
    <mergeCell ref="A54:A55"/>
    <mergeCell ref="B60:D60"/>
    <mergeCell ref="C64:D64"/>
    <mergeCell ref="J16:L16"/>
    <mergeCell ref="M16:M17"/>
    <mergeCell ref="N16:N17"/>
    <mergeCell ref="O16:O17"/>
    <mergeCell ref="A18:A23"/>
    <mergeCell ref="A24:A28"/>
    <mergeCell ref="A10:O10"/>
    <mergeCell ref="B11:O11"/>
    <mergeCell ref="B12:O12"/>
    <mergeCell ref="B13:O13"/>
    <mergeCell ref="E15:L15"/>
    <mergeCell ref="A16:A17"/>
    <mergeCell ref="B16:B17"/>
    <mergeCell ref="C16:C17"/>
    <mergeCell ref="D16:D17"/>
    <mergeCell ref="E16:I16"/>
    <mergeCell ref="A1:B1"/>
    <mergeCell ref="A4:O4"/>
    <mergeCell ref="Q4:Q5"/>
    <mergeCell ref="B5:O5"/>
    <mergeCell ref="B6:O6"/>
    <mergeCell ref="B7:O7"/>
    <mergeCell ref="Q7:Q9"/>
    <mergeCell ref="B8:O8"/>
    <mergeCell ref="B9:O9"/>
  </mergeCells>
  <phoneticPr fontId="1"/>
  <conditionalFormatting sqref="O58">
    <cfRule type="cellIs" dxfId="1" priority="2" operator="lessThan">
      <formula>12</formula>
    </cfRule>
  </conditionalFormatting>
  <conditionalFormatting sqref="O59">
    <cfRule type="cellIs" dxfId="0" priority="1" operator="lessThan">
      <formula>36</formula>
    </cfRule>
  </conditionalFormatting>
  <dataValidations count="4">
    <dataValidation type="list" allowBlank="1" showInputMessage="1" showErrorMessage="1" sqref="B15">
      <formula1>"計測制御システム工学,応用情報システム工学,生体情報システム工学"</formula1>
    </dataValidation>
    <dataValidation type="list" allowBlank="1" showInputMessage="1" showErrorMessage="1" sqref="M54:M55">
      <formula1>"認"</formula1>
    </dataValidation>
    <dataValidation type="list" allowBlank="1" showInputMessage="1" showErrorMessage="1" sqref="M18:M53">
      <formula1>"秀,優,良,可,不可"</formula1>
    </dataValidation>
    <dataValidation type="list" allowBlank="1" showInputMessage="1" showErrorMessage="1" sqref="E58:H58 E18:L56">
      <formula1>"◎,○"</formula1>
    </dataValidation>
  </dataValidations>
  <pageMargins left="0.7" right="0.7" top="0.75" bottom="0.75" header="0.3" footer="0.3"/>
  <pageSetup paperSize="9" scale="39" orientation="landscape"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情シス</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大学院事務室</dc:creator>
  <cp:lastModifiedBy>大学院事務室</cp:lastModifiedBy>
  <dcterms:created xsi:type="dcterms:W3CDTF">2020-10-14T06:54:15Z</dcterms:created>
  <dcterms:modified xsi:type="dcterms:W3CDTF">2020-10-14T06:54:30Z</dcterms:modified>
</cp:coreProperties>
</file>