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yoshida\Documents\吉田\HP\2021(R3)\学習成果自己点検表_更新分\学修成果自己点検表\"/>
    </mc:Choice>
  </mc:AlternateContent>
  <bookViews>
    <workbookView xWindow="0" yWindow="0" windowWidth="15810" windowHeight="6690"/>
  </bookViews>
  <sheets>
    <sheet name="社会環境"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1" l="1"/>
  <c r="I50" i="1"/>
  <c r="H50" i="1"/>
  <c r="G50" i="1"/>
  <c r="F50" i="1"/>
  <c r="P43" i="1"/>
  <c r="P42" i="1"/>
  <c r="O42" i="1"/>
  <c r="P41" i="1"/>
  <c r="O41" i="1"/>
  <c r="P40" i="1"/>
  <c r="O40" i="1"/>
  <c r="P39" i="1"/>
  <c r="O39" i="1"/>
  <c r="P38" i="1"/>
  <c r="O38" i="1"/>
  <c r="P37" i="1"/>
  <c r="O37" i="1"/>
  <c r="P36" i="1"/>
  <c r="O36" i="1"/>
  <c r="P35" i="1"/>
  <c r="O35" i="1"/>
  <c r="P34" i="1"/>
  <c r="O34" i="1"/>
  <c r="P33" i="1"/>
  <c r="O33" i="1"/>
  <c r="P32" i="1"/>
  <c r="O32" i="1"/>
  <c r="P31" i="1"/>
  <c r="O31" i="1"/>
  <c r="P30" i="1"/>
  <c r="O30" i="1"/>
  <c r="I43" i="1" s="1"/>
  <c r="I46" i="1" s="1"/>
  <c r="P29" i="1"/>
  <c r="O29" i="1"/>
  <c r="P28" i="1"/>
  <c r="O28" i="1"/>
  <c r="P27" i="1"/>
  <c r="O27" i="1"/>
  <c r="J43" i="1" s="1"/>
  <c r="J46" i="1" s="1"/>
  <c r="P26" i="1"/>
  <c r="O26" i="1"/>
  <c r="P25" i="1"/>
  <c r="O25" i="1"/>
  <c r="P24" i="1"/>
  <c r="O24" i="1"/>
  <c r="P23" i="1"/>
  <c r="O23" i="1"/>
  <c r="P22" i="1"/>
  <c r="O22" i="1"/>
  <c r="P21" i="1"/>
  <c r="O21" i="1"/>
  <c r="H43" i="1" s="1"/>
  <c r="H46" i="1" s="1"/>
  <c r="P20" i="1"/>
  <c r="O20" i="1"/>
  <c r="P19" i="1"/>
  <c r="O19" i="1"/>
  <c r="G43" i="1" s="1"/>
  <c r="G46" i="1" s="1"/>
  <c r="P18" i="1"/>
  <c r="P44" i="1" s="1"/>
  <c r="O18" i="1"/>
  <c r="M43" i="1" s="1"/>
  <c r="M46" i="1" s="1"/>
  <c r="F43" i="1" l="1"/>
  <c r="F46" i="1" s="1"/>
  <c r="K43" i="1"/>
  <c r="K46" i="1" s="1"/>
  <c r="L43" i="1"/>
  <c r="L46" i="1" s="1"/>
  <c r="O45" i="1"/>
</calcChain>
</file>

<file path=xl/sharedStrings.xml><?xml version="1.0" encoding="utf-8"?>
<sst xmlns="http://schemas.openxmlformats.org/spreadsheetml/2006/main" count="177" uniqueCount="102">
  <si>
    <t>学修成果自己点検表</t>
    <rPh sb="0" eb="2">
      <t>ガクシュウ</t>
    </rPh>
    <rPh sb="2" eb="4">
      <t>セイカ</t>
    </rPh>
    <rPh sb="4" eb="6">
      <t>ジコ</t>
    </rPh>
    <rPh sb="6" eb="9">
      <t>テンケンヒョウ</t>
    </rPh>
    <phoneticPr fontId="1"/>
  </si>
  <si>
    <t>学籍番号：</t>
    <rPh sb="0" eb="2">
      <t>ガクセキ</t>
    </rPh>
    <rPh sb="2" eb="4">
      <t>バンゴウ</t>
    </rPh>
    <phoneticPr fontId="1"/>
  </si>
  <si>
    <t>社会環境学専攻</t>
    <rPh sb="0" eb="2">
      <t>シャカイ</t>
    </rPh>
    <rPh sb="2" eb="5">
      <t>カンキョウガク</t>
    </rPh>
    <rPh sb="5" eb="7">
      <t>センコウ</t>
    </rPh>
    <phoneticPr fontId="1"/>
  </si>
  <si>
    <t>氏　　　名：</t>
    <rPh sb="0" eb="1">
      <t>シ</t>
    </rPh>
    <rPh sb="4" eb="5">
      <t>メイ</t>
    </rPh>
    <phoneticPr fontId="1"/>
  </si>
  <si>
    <t>指導教員：</t>
    <rPh sb="0" eb="2">
      <t>シドウ</t>
    </rPh>
    <rPh sb="2" eb="4">
      <t>キョウイン</t>
    </rPh>
    <phoneticPr fontId="1"/>
  </si>
  <si>
    <t>学修達成目標</t>
    <rPh sb="0" eb="2">
      <t>ガクシュウ</t>
    </rPh>
    <rPh sb="2" eb="4">
      <t>タッセイ</t>
    </rPh>
    <rPh sb="4" eb="6">
      <t>モクヒョウ</t>
    </rPh>
    <phoneticPr fontId="1"/>
  </si>
  <si>
    <t>学生の皆さんは，水色の部分に自身の成績を入力して下さい．</t>
    <rPh sb="0" eb="2">
      <t>ガクセイ</t>
    </rPh>
    <rPh sb="2" eb="4">
      <t>ダイガクセイ</t>
    </rPh>
    <rPh sb="3" eb="4">
      <t>ミナ</t>
    </rPh>
    <rPh sb="8" eb="10">
      <t>ミズイロ</t>
    </rPh>
    <rPh sb="11" eb="13">
      <t>ブブン</t>
    </rPh>
    <rPh sb="14" eb="16">
      <t>ジシン</t>
    </rPh>
    <rPh sb="17" eb="19">
      <t>セイセキ</t>
    </rPh>
    <rPh sb="20" eb="22">
      <t>ニュウリョク</t>
    </rPh>
    <rPh sb="24" eb="25">
      <t>クダ</t>
    </rPh>
    <phoneticPr fontId="1"/>
  </si>
  <si>
    <t>(A)</t>
    <phoneticPr fontId="1"/>
  </si>
  <si>
    <t>環境に関する諸問題、個人・企業・社会全体の仕組みに関する幅広い知識を身につけている</t>
    <rPh sb="34" eb="35">
      <t>ミ</t>
    </rPh>
    <phoneticPr fontId="1"/>
  </si>
  <si>
    <t>(B)</t>
    <phoneticPr fontId="1"/>
  </si>
  <si>
    <t>研究を進める中で、的確に問題を抽出できる能力、問題解決のために必要な手段を計画できる能力、計画通りに研究を遂行できる能力を身につけている</t>
    <rPh sb="61" eb="62">
      <t>ミ</t>
    </rPh>
    <phoneticPr fontId="1"/>
  </si>
  <si>
    <t>(C)</t>
    <phoneticPr fontId="1"/>
  </si>
  <si>
    <t>実社会の具体的な課題や問題に対して、上記の知識や能力を的確に活用・応用できる能力を身につけている</t>
    <rPh sb="41" eb="42">
      <t>ミ</t>
    </rPh>
    <phoneticPr fontId="1"/>
  </si>
  <si>
    <t>科目評価点＝（秀，優，良，可
の換算点）×単位数
秀=4，優＝3, 良=2, 可=1, 不可=0</t>
    <rPh sb="0" eb="2">
      <t>カモク</t>
    </rPh>
    <rPh sb="2" eb="5">
      <t>ヒョウカテン</t>
    </rPh>
    <rPh sb="7" eb="8">
      <t>シュウ</t>
    </rPh>
    <rPh sb="9" eb="10">
      <t>ユウ</t>
    </rPh>
    <rPh sb="11" eb="12">
      <t>リョウ</t>
    </rPh>
    <rPh sb="13" eb="14">
      <t>カ</t>
    </rPh>
    <rPh sb="16" eb="18">
      <t>カンサン</t>
    </rPh>
    <rPh sb="18" eb="19">
      <t>テン</t>
    </rPh>
    <rPh sb="21" eb="24">
      <t>タンイスウ</t>
    </rPh>
    <phoneticPr fontId="1"/>
  </si>
  <si>
    <t>(D)</t>
    <phoneticPr fontId="1"/>
  </si>
  <si>
    <t>積極的に課題解決に取り組み、柔軟な発想、思考に 基づき、研究成果を総合的にまとめ、分かりやすく伝える能力を身につけている</t>
    <rPh sb="41" eb="42">
      <t>ワ</t>
    </rPh>
    <rPh sb="47" eb="48">
      <t>ツタ</t>
    </rPh>
    <rPh sb="50" eb="52">
      <t>ノウリョク</t>
    </rPh>
    <rPh sb="53" eb="54">
      <t>ミ</t>
    </rPh>
    <phoneticPr fontId="1"/>
  </si>
  <si>
    <t>(E)</t>
    <phoneticPr fontId="1"/>
  </si>
  <si>
    <t>環境調和型の社会の実現に向けた的確な価値判断ができる正しい倫理観を身につけている</t>
    <phoneticPr fontId="1"/>
  </si>
  <si>
    <t>養成人材像(履修モデル)</t>
    <rPh sb="0" eb="2">
      <t>ヨウセイ</t>
    </rPh>
    <rPh sb="2" eb="5">
      <t>ジンザイゾウ</t>
    </rPh>
    <rPh sb="6" eb="8">
      <t>リシュウ</t>
    </rPh>
    <phoneticPr fontId="1"/>
  </si>
  <si>
    <t>(a)</t>
    <phoneticPr fontId="1"/>
  </si>
  <si>
    <t>経済・経営に関連した理論的知識と問題解決能力を修得した高度な職業人として，環境配慮を行っている民間企業・公的機関・非営利組織に勤務し，当該分野における活躍を目指そうとする者</t>
    <rPh sb="0" eb="2">
      <t>ケイザイ</t>
    </rPh>
    <rPh sb="3" eb="5">
      <t>ケイエイ</t>
    </rPh>
    <rPh sb="6" eb="8">
      <t>カンレン</t>
    </rPh>
    <rPh sb="10" eb="13">
      <t>リロンテキ</t>
    </rPh>
    <rPh sb="13" eb="15">
      <t>チシキ</t>
    </rPh>
    <rPh sb="16" eb="18">
      <t>モンダイ</t>
    </rPh>
    <rPh sb="18" eb="20">
      <t>カイケツ</t>
    </rPh>
    <rPh sb="20" eb="22">
      <t>ノウリョク</t>
    </rPh>
    <rPh sb="23" eb="25">
      <t>シュウトク</t>
    </rPh>
    <rPh sb="27" eb="29">
      <t>コウド</t>
    </rPh>
    <rPh sb="30" eb="33">
      <t>ショクギョウジン</t>
    </rPh>
    <rPh sb="37" eb="39">
      <t>カンキョウ</t>
    </rPh>
    <rPh sb="39" eb="41">
      <t>ハイリョ</t>
    </rPh>
    <rPh sb="42" eb="43">
      <t>オコナ</t>
    </rPh>
    <rPh sb="47" eb="49">
      <t>ミンカン</t>
    </rPh>
    <rPh sb="49" eb="51">
      <t>キギョウ</t>
    </rPh>
    <rPh sb="52" eb="54">
      <t>コウテキ</t>
    </rPh>
    <rPh sb="54" eb="56">
      <t>キカン</t>
    </rPh>
    <rPh sb="57" eb="60">
      <t>ヒエイリ</t>
    </rPh>
    <rPh sb="60" eb="62">
      <t>ソシキ</t>
    </rPh>
    <rPh sb="63" eb="65">
      <t>キンム</t>
    </rPh>
    <phoneticPr fontId="1"/>
  </si>
  <si>
    <t>(b)</t>
    <phoneticPr fontId="1"/>
  </si>
  <si>
    <t>法律・政策に関連した理論的知識と問題解決能力を修得した高度な職業人として，環境配慮を行っている民間企業・公的機関・非営利組織に勤務し，当該分野における活躍を目指そうとする者</t>
    <rPh sb="0" eb="2">
      <t>ホウリツ</t>
    </rPh>
    <rPh sb="3" eb="5">
      <t>セイサク</t>
    </rPh>
    <rPh sb="6" eb="7">
      <t>カン</t>
    </rPh>
    <phoneticPr fontId="1"/>
  </si>
  <si>
    <t>(c)</t>
    <phoneticPr fontId="1"/>
  </si>
  <si>
    <t>環境に関する理論的知識と問題解決能力を修得した高度な職業人として，グローバルに事業展開する企業に勤務し，当該分野における活躍を目指そうとする者</t>
    <rPh sb="0" eb="2">
      <t>カンキョウ</t>
    </rPh>
    <rPh sb="3" eb="4">
      <t>カン</t>
    </rPh>
    <rPh sb="6" eb="9">
      <t>リロンテキ</t>
    </rPh>
    <rPh sb="9" eb="11">
      <t>チシキ</t>
    </rPh>
    <rPh sb="12" eb="14">
      <t>モンダイ</t>
    </rPh>
    <rPh sb="14" eb="16">
      <t>カイケツ</t>
    </rPh>
    <rPh sb="16" eb="18">
      <t>ノウリョク</t>
    </rPh>
    <rPh sb="19" eb="21">
      <t>シュウトク</t>
    </rPh>
    <rPh sb="23" eb="25">
      <t>コウド</t>
    </rPh>
    <rPh sb="26" eb="29">
      <t>ショクギョウジン</t>
    </rPh>
    <rPh sb="39" eb="41">
      <t>ジギョウ</t>
    </rPh>
    <rPh sb="41" eb="43">
      <t>テンカイ</t>
    </rPh>
    <rPh sb="45" eb="47">
      <t>キギョウ</t>
    </rPh>
    <rPh sb="48" eb="50">
      <t>キンム</t>
    </rPh>
    <phoneticPr fontId="1"/>
  </si>
  <si>
    <t>所属区分</t>
    <rPh sb="0" eb="2">
      <t>ショゾク</t>
    </rPh>
    <rPh sb="2" eb="4">
      <t>クブン</t>
    </rPh>
    <phoneticPr fontId="1"/>
  </si>
  <si>
    <t>経済経営系</t>
  </si>
  <si>
    <t>◎：重点科目，○：関連科目</t>
    <rPh sb="2" eb="4">
      <t>ジュウテン</t>
    </rPh>
    <rPh sb="4" eb="6">
      <t>カモク</t>
    </rPh>
    <rPh sb="9" eb="11">
      <t>カンレン</t>
    </rPh>
    <rPh sb="11" eb="13">
      <t>カモク</t>
    </rPh>
    <phoneticPr fontId="1"/>
  </si>
  <si>
    <t>区分</t>
    <rPh sb="0" eb="2">
      <t>クブン</t>
    </rPh>
    <phoneticPr fontId="1"/>
  </si>
  <si>
    <t>授業科目名</t>
    <rPh sb="0" eb="2">
      <t>ジュギョウ</t>
    </rPh>
    <rPh sb="2" eb="4">
      <t>カモク</t>
    </rPh>
    <rPh sb="4" eb="5">
      <t>メイ</t>
    </rPh>
    <phoneticPr fontId="1"/>
  </si>
  <si>
    <t>授業年次</t>
    <rPh sb="0" eb="2">
      <t>ジュギョウ</t>
    </rPh>
    <rPh sb="2" eb="4">
      <t>ネンジ</t>
    </rPh>
    <phoneticPr fontId="1"/>
  </si>
  <si>
    <t>単位数</t>
    <rPh sb="0" eb="3">
      <t>タンイスウ</t>
    </rPh>
    <phoneticPr fontId="1"/>
  </si>
  <si>
    <t>履修モデル</t>
    <rPh sb="0" eb="2">
      <t>リシュウ</t>
    </rPh>
    <phoneticPr fontId="1"/>
  </si>
  <si>
    <t>成績</t>
    <rPh sb="0" eb="2">
      <t>セイセキ</t>
    </rPh>
    <phoneticPr fontId="1"/>
  </si>
  <si>
    <t>科目
評価点</t>
    <rPh sb="0" eb="2">
      <t>カモク</t>
    </rPh>
    <rPh sb="3" eb="6">
      <t>ヒョウカテン</t>
    </rPh>
    <phoneticPr fontId="1"/>
  </si>
  <si>
    <t>所得
単位数</t>
    <rPh sb="0" eb="2">
      <t>ショトク</t>
    </rPh>
    <rPh sb="3" eb="6">
      <t>タンイスウ</t>
    </rPh>
    <phoneticPr fontId="1"/>
  </si>
  <si>
    <t>(A)</t>
    <phoneticPr fontId="1"/>
  </si>
  <si>
    <t>(B)</t>
    <phoneticPr fontId="1"/>
  </si>
  <si>
    <t>(D)</t>
    <phoneticPr fontId="1"/>
  </si>
  <si>
    <t>(E)</t>
    <phoneticPr fontId="1"/>
  </si>
  <si>
    <t>(a)</t>
    <phoneticPr fontId="1"/>
  </si>
  <si>
    <t>(b)</t>
    <phoneticPr fontId="1"/>
  </si>
  <si>
    <t>(c)</t>
    <phoneticPr fontId="1"/>
  </si>
  <si>
    <t>基礎科目</t>
    <rPh sb="0" eb="2">
      <t>キソ</t>
    </rPh>
    <rPh sb="2" eb="4">
      <t>カモク</t>
    </rPh>
    <phoneticPr fontId="1"/>
  </si>
  <si>
    <t>社会環境学特論</t>
    <rPh sb="0" eb="2">
      <t>シャカイ</t>
    </rPh>
    <rPh sb="2" eb="5">
      <t>カンキョウガク</t>
    </rPh>
    <rPh sb="5" eb="7">
      <t>トクロン</t>
    </rPh>
    <phoneticPr fontId="1"/>
  </si>
  <si>
    <t>◎</t>
  </si>
  <si>
    <t>英語コミュニケーションスキル特論</t>
    <rPh sb="0" eb="2">
      <t>エイゴ</t>
    </rPh>
    <rPh sb="14" eb="16">
      <t>トクロン</t>
    </rPh>
    <phoneticPr fontId="1"/>
  </si>
  <si>
    <t>○</t>
  </si>
  <si>
    <t>秀</t>
  </si>
  <si>
    <t>日本語コミュニケーションスキル特論</t>
    <rPh sb="0" eb="3">
      <t>ニホンゴ</t>
    </rPh>
    <rPh sb="15" eb="17">
      <t>トクロン</t>
    </rPh>
    <phoneticPr fontId="1"/>
  </si>
  <si>
    <t>専門科目</t>
    <rPh sb="0" eb="2">
      <t>センモン</t>
    </rPh>
    <rPh sb="2" eb="4">
      <t>カモク</t>
    </rPh>
    <phoneticPr fontId="1"/>
  </si>
  <si>
    <t>経済経営系</t>
    <rPh sb="0" eb="2">
      <t>ケイザイ</t>
    </rPh>
    <rPh sb="2" eb="4">
      <t>ケイエイ</t>
    </rPh>
    <rPh sb="4" eb="5">
      <t>ケイ</t>
    </rPh>
    <phoneticPr fontId="1"/>
  </si>
  <si>
    <t>環境経済学特論</t>
    <rPh sb="0" eb="2">
      <t>カンキョウ</t>
    </rPh>
    <rPh sb="2" eb="5">
      <t>ケイザイガク</t>
    </rPh>
    <rPh sb="5" eb="7">
      <t>トクロン</t>
    </rPh>
    <phoneticPr fontId="1"/>
  </si>
  <si>
    <t>環境ガバナンス特論</t>
    <rPh sb="0" eb="2">
      <t>カンキョウ</t>
    </rPh>
    <rPh sb="7" eb="9">
      <t>トクロン</t>
    </rPh>
    <phoneticPr fontId="1"/>
  </si>
  <si>
    <t>比較企業システム特論</t>
    <rPh sb="0" eb="2">
      <t>ヒカク</t>
    </rPh>
    <rPh sb="2" eb="4">
      <t>キギョウ</t>
    </rPh>
    <rPh sb="8" eb="10">
      <t>トクロン</t>
    </rPh>
    <phoneticPr fontId="1"/>
  </si>
  <si>
    <t>環境経済政策特論</t>
    <rPh sb="0" eb="2">
      <t>カンキョウ</t>
    </rPh>
    <rPh sb="2" eb="4">
      <t>ケイザイ</t>
    </rPh>
    <rPh sb="4" eb="6">
      <t>セイサク</t>
    </rPh>
    <rPh sb="6" eb="8">
      <t>トクロン</t>
    </rPh>
    <phoneticPr fontId="1"/>
  </si>
  <si>
    <t>アジア環境協力特論</t>
    <rPh sb="3" eb="5">
      <t>カンキョウ</t>
    </rPh>
    <rPh sb="5" eb="7">
      <t>キョウリョク</t>
    </rPh>
    <rPh sb="7" eb="9">
      <t>トクロン</t>
    </rPh>
    <phoneticPr fontId="1"/>
  </si>
  <si>
    <t>環境保全学特論</t>
    <rPh sb="0" eb="2">
      <t>カンキョウ</t>
    </rPh>
    <rPh sb="2" eb="4">
      <t>ホゼン</t>
    </rPh>
    <rPh sb="4" eb="5">
      <t>ガク</t>
    </rPh>
    <rPh sb="5" eb="7">
      <t>トクロン</t>
    </rPh>
    <phoneticPr fontId="1"/>
  </si>
  <si>
    <t>環境会計特論</t>
    <rPh sb="0" eb="2">
      <t>カンキョウ</t>
    </rPh>
    <rPh sb="2" eb="4">
      <t>カイケイ</t>
    </rPh>
    <rPh sb="4" eb="6">
      <t>トクロン</t>
    </rPh>
    <phoneticPr fontId="1"/>
  </si>
  <si>
    <t>○</t>
    <phoneticPr fontId="1"/>
  </si>
  <si>
    <t>事例研究Ⅰ（企業経営と社会的責任）</t>
    <phoneticPr fontId="1"/>
  </si>
  <si>
    <t>現代中国企業論特論</t>
    <rPh sb="0" eb="2">
      <t>ゲンダイ</t>
    </rPh>
    <rPh sb="2" eb="4">
      <t>チュウゴク</t>
    </rPh>
    <rPh sb="4" eb="7">
      <t>キギョウロン</t>
    </rPh>
    <rPh sb="7" eb="9">
      <t>トクロン</t>
    </rPh>
    <phoneticPr fontId="1"/>
  </si>
  <si>
    <t>比較監査制度特論</t>
    <rPh sb="0" eb="2">
      <t>ヒカク</t>
    </rPh>
    <rPh sb="2" eb="4">
      <t>カンサ</t>
    </rPh>
    <rPh sb="4" eb="6">
      <t>セイド</t>
    </rPh>
    <rPh sb="6" eb="8">
      <t>トクロン</t>
    </rPh>
    <phoneticPr fontId="1"/>
  </si>
  <si>
    <t>事例研究Ⅱ（企業経営と国際性）</t>
    <phoneticPr fontId="1"/>
  </si>
  <si>
    <t>法律行政系</t>
    <rPh sb="0" eb="2">
      <t>ホウリツ</t>
    </rPh>
    <rPh sb="2" eb="4">
      <t>ギョウセイ</t>
    </rPh>
    <rPh sb="4" eb="5">
      <t>ケイ</t>
    </rPh>
    <phoneticPr fontId="1"/>
  </si>
  <si>
    <t>環境法特論</t>
    <rPh sb="0" eb="3">
      <t>カンキョウホウ</t>
    </rPh>
    <rPh sb="3" eb="5">
      <t>トクロン</t>
    </rPh>
    <phoneticPr fontId="1"/>
  </si>
  <si>
    <t>契約法特論</t>
    <rPh sb="0" eb="3">
      <t>ケイヤクホウ</t>
    </rPh>
    <rPh sb="3" eb="5">
      <t>トクロン</t>
    </rPh>
    <phoneticPr fontId="1"/>
  </si>
  <si>
    <t>企業法特論</t>
    <rPh sb="0" eb="3">
      <t>キギョウホウ</t>
    </rPh>
    <rPh sb="3" eb="5">
      <t>トクロン</t>
    </rPh>
    <phoneticPr fontId="1"/>
  </si>
  <si>
    <t>環境政策特論</t>
    <phoneticPr fontId="1"/>
  </si>
  <si>
    <t>環境教育特論</t>
    <rPh sb="0" eb="2">
      <t>カンキョウ</t>
    </rPh>
    <rPh sb="2" eb="4">
      <t>キョウイク</t>
    </rPh>
    <rPh sb="4" eb="6">
      <t>トクロン</t>
    </rPh>
    <phoneticPr fontId="1"/>
  </si>
  <si>
    <r>
      <t>事例研究Ⅲ</t>
    </r>
    <r>
      <rPr>
        <sz val="9"/>
        <rFont val="ＭＳ Ｐゴシック"/>
        <family val="3"/>
        <charset val="128"/>
        <scheme val="minor"/>
      </rPr>
      <t>(損害賠償を巡る法的検討)</t>
    </r>
    <rPh sb="0" eb="2">
      <t>ジレイ</t>
    </rPh>
    <rPh sb="2" eb="4">
      <t>ケンキュウ</t>
    </rPh>
    <phoneticPr fontId="1"/>
  </si>
  <si>
    <t>国際法特論</t>
    <rPh sb="0" eb="3">
      <t>コクサイホウ</t>
    </rPh>
    <rPh sb="3" eb="5">
      <t>トクロン</t>
    </rPh>
    <phoneticPr fontId="1"/>
  </si>
  <si>
    <r>
      <t>事例研究Ⅳ</t>
    </r>
    <r>
      <rPr>
        <sz val="9"/>
        <rFont val="ＭＳ Ｐゴシック"/>
        <family val="3"/>
        <charset val="128"/>
        <scheme val="minor"/>
      </rPr>
      <t>(地域経営を巡る行政と住民)</t>
    </r>
    <rPh sb="0" eb="2">
      <t>ジレイ</t>
    </rPh>
    <rPh sb="2" eb="4">
      <t>ケンキュウ</t>
    </rPh>
    <phoneticPr fontId="1"/>
  </si>
  <si>
    <t>関連科目及び事例応用研究</t>
    <rPh sb="0" eb="2">
      <t>カンレン</t>
    </rPh>
    <rPh sb="2" eb="4">
      <t>カモク</t>
    </rPh>
    <rPh sb="4" eb="5">
      <t>オヨ</t>
    </rPh>
    <rPh sb="6" eb="8">
      <t>ジレイ</t>
    </rPh>
    <rPh sb="8" eb="10">
      <t>オウヨウ</t>
    </rPh>
    <rPh sb="10" eb="12">
      <t>ケンキュウ</t>
    </rPh>
    <phoneticPr fontId="1"/>
  </si>
  <si>
    <t>文化環境論特論</t>
    <rPh sb="0" eb="2">
      <t>ブンカ</t>
    </rPh>
    <rPh sb="2" eb="5">
      <t>カンキョウロン</t>
    </rPh>
    <rPh sb="5" eb="7">
      <t>トクロン</t>
    </rPh>
    <phoneticPr fontId="1"/>
  </si>
  <si>
    <t>環境社会学特論</t>
    <rPh sb="0" eb="2">
      <t>カンキョウ</t>
    </rPh>
    <rPh sb="2" eb="5">
      <t>シャカイガク</t>
    </rPh>
    <rPh sb="5" eb="7">
      <t>トクロン</t>
    </rPh>
    <phoneticPr fontId="1"/>
  </si>
  <si>
    <t>演習</t>
    <rPh sb="0" eb="2">
      <t>エンシュウ</t>
    </rPh>
    <phoneticPr fontId="1"/>
  </si>
  <si>
    <t>社会環境特別演習</t>
    <rPh sb="0" eb="2">
      <t>シャカイ</t>
    </rPh>
    <rPh sb="2" eb="4">
      <t>カンキョウ</t>
    </rPh>
    <rPh sb="4" eb="6">
      <t>トクベツ</t>
    </rPh>
    <rPh sb="6" eb="8">
      <t>エンシュウ</t>
    </rPh>
    <phoneticPr fontId="1"/>
  </si>
  <si>
    <t>1～2</t>
    <phoneticPr fontId="1"/>
  </si>
  <si>
    <t>必修及び特別演習</t>
    <rPh sb="0" eb="2">
      <t>ヒッシュウ</t>
    </rPh>
    <rPh sb="2" eb="3">
      <t>オヨ</t>
    </rPh>
    <rPh sb="4" eb="6">
      <t>トクベツ</t>
    </rPh>
    <rPh sb="6" eb="8">
      <t>エンシュウ</t>
    </rPh>
    <phoneticPr fontId="1"/>
  </si>
  <si>
    <t>合計３０単位以上</t>
    <rPh sb="0" eb="2">
      <t>ゴウケイ</t>
    </rPh>
    <rPh sb="4" eb="6">
      <t>タンイ</t>
    </rPh>
    <rPh sb="6" eb="8">
      <t>イジョウ</t>
    </rPh>
    <phoneticPr fontId="1"/>
  </si>
  <si>
    <t>(A)</t>
    <phoneticPr fontId="1"/>
  </si>
  <si>
    <t>(B)</t>
    <phoneticPr fontId="1"/>
  </si>
  <si>
    <t>(C)</t>
    <phoneticPr fontId="1"/>
  </si>
  <si>
    <t>(D)</t>
    <phoneticPr fontId="1"/>
  </si>
  <si>
    <t>(E)</t>
    <phoneticPr fontId="1"/>
  </si>
  <si>
    <t>(a)</t>
    <phoneticPr fontId="1"/>
  </si>
  <si>
    <t>(b)</t>
    <phoneticPr fontId="1"/>
  </si>
  <si>
    <t>到達度評価</t>
    <rPh sb="0" eb="3">
      <t>トウタツド</t>
    </rPh>
    <rPh sb="3" eb="5">
      <t>ヒョウカ</t>
    </rPh>
    <phoneticPr fontId="1"/>
  </si>
  <si>
    <t>履修モデル(a)を秀で満たしたときの(A)の科目評価点</t>
    <rPh sb="0" eb="2">
      <t>リシュウ</t>
    </rPh>
    <rPh sb="9" eb="10">
      <t>シュウ</t>
    </rPh>
    <rPh sb="11" eb="12">
      <t>ミ</t>
    </rPh>
    <rPh sb="22" eb="24">
      <t>カモク</t>
    </rPh>
    <rPh sb="24" eb="27">
      <t>ヒョウカテン</t>
    </rPh>
    <phoneticPr fontId="1"/>
  </si>
  <si>
    <t>MAX(a)</t>
    <phoneticPr fontId="1"/>
  </si>
  <si>
    <t>履修モデル(b)を秀で満たしたときの(B)の科目評価点</t>
    <rPh sb="0" eb="2">
      <t>リシュウ</t>
    </rPh>
    <rPh sb="9" eb="10">
      <t>シュウ</t>
    </rPh>
    <rPh sb="11" eb="12">
      <t>ミ</t>
    </rPh>
    <rPh sb="22" eb="24">
      <t>カモク</t>
    </rPh>
    <rPh sb="24" eb="27">
      <t>ヒョウカテン</t>
    </rPh>
    <phoneticPr fontId="1"/>
  </si>
  <si>
    <t>MAX(b)</t>
    <phoneticPr fontId="1"/>
  </si>
  <si>
    <t>※1</t>
    <phoneticPr fontId="1"/>
  </si>
  <si>
    <t>※2</t>
    <phoneticPr fontId="1"/>
  </si>
  <si>
    <t>※3</t>
    <phoneticPr fontId="1"/>
  </si>
  <si>
    <t>履修モデル(c)を秀で満たしたときの(C)の科目評価点</t>
    <rPh sb="0" eb="2">
      <t>リシュウ</t>
    </rPh>
    <rPh sb="9" eb="10">
      <t>シュウ</t>
    </rPh>
    <rPh sb="11" eb="12">
      <t>ミ</t>
    </rPh>
    <rPh sb="22" eb="24">
      <t>カモク</t>
    </rPh>
    <rPh sb="24" eb="27">
      <t>ヒョウカテン</t>
    </rPh>
    <phoneticPr fontId="1"/>
  </si>
  <si>
    <t>MAX(c)</t>
    <phoneticPr fontId="1"/>
  </si>
  <si>
    <t>(a)(b)(c)の最大値</t>
    <rPh sb="10" eb="13">
      <t>サイダイチ</t>
    </rPh>
    <phoneticPr fontId="1"/>
  </si>
  <si>
    <t>※1：履修モデル(a)を秀で満たしたときの(a)の科目評価点</t>
    <rPh sb="3" eb="5">
      <t>リシュウ</t>
    </rPh>
    <rPh sb="12" eb="13">
      <t>シュウ</t>
    </rPh>
    <rPh sb="14" eb="15">
      <t>ミ</t>
    </rPh>
    <rPh sb="25" eb="27">
      <t>カモク</t>
    </rPh>
    <rPh sb="27" eb="30">
      <t>ヒョウカテン</t>
    </rPh>
    <phoneticPr fontId="1"/>
  </si>
  <si>
    <t>※2：履修モデル(b)を秀で満たしたときの(b)の科目評価点</t>
    <rPh sb="3" eb="5">
      <t>リシュウ</t>
    </rPh>
    <rPh sb="12" eb="13">
      <t>シュウ</t>
    </rPh>
    <rPh sb="14" eb="15">
      <t>ミ</t>
    </rPh>
    <rPh sb="25" eb="27">
      <t>カモク</t>
    </rPh>
    <rPh sb="27" eb="30">
      <t>ヒョウカテン</t>
    </rPh>
    <phoneticPr fontId="1"/>
  </si>
  <si>
    <t>※3：履修モデル(c)を秀で満たしたときの(c)の科目評価点</t>
    <rPh sb="3" eb="5">
      <t>リシュウ</t>
    </rPh>
    <rPh sb="12" eb="13">
      <t>シュウ</t>
    </rPh>
    <rPh sb="14" eb="15">
      <t>ミ</t>
    </rPh>
    <rPh sb="25" eb="27">
      <t>カモク</t>
    </rPh>
    <rPh sb="27" eb="30">
      <t>ヒョウカテン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</si>
</sst>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8"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sz val="14"/>
      <color theme="1"/>
      <name val="ＭＳ Ｐゴシック"/>
      <family val="3"/>
      <charset val="128"/>
      <scheme val="minor"/>
    </font>
    <font>
      <sz val="12"/>
      <name val="Times New Roman"/>
      <family val="1"/>
    </font>
    <font>
      <sz val="12"/>
      <name val="ＭＳ Ｐゴシック"/>
      <family val="2"/>
      <scheme val="minor"/>
    </font>
    <font>
      <sz val="12"/>
      <name val="ＭＳ Ｐゴシック"/>
      <family val="3"/>
      <charset val="128"/>
      <scheme val="minor"/>
    </font>
    <font>
      <b/>
      <sz val="12"/>
      <color theme="1"/>
      <name val="ＭＳ 明朝"/>
      <family val="1"/>
      <charset val="128"/>
    </font>
    <font>
      <b/>
      <sz val="12"/>
      <color theme="1"/>
      <name val="ＭＳ Ｐゴシック"/>
      <family val="2"/>
      <scheme val="minor"/>
    </font>
    <font>
      <sz val="12"/>
      <color theme="1"/>
      <name val="ＭＳ Ｐゴシック"/>
      <family val="2"/>
      <scheme val="minor"/>
    </font>
    <font>
      <b/>
      <sz val="12"/>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2"/>
      <scheme val="minor"/>
    </font>
    <font>
      <sz val="9"/>
      <name val="ＭＳ Ｐゴシック"/>
      <family val="3"/>
      <charset val="128"/>
      <scheme val="minor"/>
    </font>
    <font>
      <sz val="5"/>
      <name val="ＭＳ Ｐゴシック"/>
      <family val="3"/>
      <charset val="128"/>
      <scheme val="minor"/>
    </font>
    <font>
      <b/>
      <sz val="11"/>
      <name val="ＭＳ Ｐゴシック"/>
      <family val="3"/>
      <charset val="128"/>
      <scheme val="minor"/>
    </font>
    <font>
      <sz val="12"/>
      <color rgb="FFFF0000"/>
      <name val="ＭＳ Ｐゴシック"/>
      <family val="3"/>
      <charset val="128"/>
      <scheme val="minor"/>
    </font>
    <font>
      <b/>
      <sz val="8"/>
      <color rgb="FFFF0000"/>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b/>
      <sz val="8"/>
      <name val="ＭＳ Ｐゴシック"/>
      <family val="3"/>
      <charset val="128"/>
      <scheme val="minor"/>
    </font>
    <font>
      <sz val="12"/>
      <color theme="1"/>
      <name val="ＭＳ Ｐゴシック"/>
      <family val="3"/>
      <charset val="128"/>
      <scheme val="minor"/>
    </font>
    <font>
      <sz val="7"/>
      <color rgb="FF333333"/>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99FF66"/>
        <bgColor indexed="64"/>
      </patternFill>
    </fill>
    <fill>
      <patternFill patternType="solid">
        <fgColor theme="0" tint="-4.9989318521683403E-2"/>
        <bgColor indexed="64"/>
      </patternFill>
    </fill>
  </fills>
  <borders count="7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6">
    <xf numFmtId="0" fontId="0" fillId="0" borderId="0" xfId="0"/>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xf>
    <xf numFmtId="0" fontId="2"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4" fillId="2" borderId="0" xfId="0" applyFont="1" applyFill="1" applyAlignment="1">
      <alignment horizontal="left" vertical="center"/>
    </xf>
    <xf numFmtId="0" fontId="2" fillId="2" borderId="1" xfId="0" applyFont="1" applyFill="1" applyBorder="1" applyAlignment="1" applyProtection="1">
      <alignment vertical="center"/>
      <protection locked="0"/>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0" xfId="0" applyFont="1" applyFill="1" applyAlignment="1">
      <alignment horizontal="center" vertical="center"/>
    </xf>
    <xf numFmtId="0" fontId="0" fillId="4" borderId="0" xfId="0" applyFill="1" applyAlignment="1">
      <alignment horizontal="left" vertical="center" wrapText="1"/>
    </xf>
    <xf numFmtId="0" fontId="6" fillId="0" borderId="0" xfId="0" applyFont="1" applyAlignment="1">
      <alignment horizontal="center"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0" fontId="7"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49" fontId="7" fillId="2" borderId="5" xfId="0"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0" fillId="5" borderId="0" xfId="0" applyFill="1" applyAlignment="1">
      <alignment horizontal="center" vertical="center" wrapText="1"/>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9" fillId="2" borderId="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7" fillId="2" borderId="0" xfId="0" applyFont="1" applyFill="1" applyAlignment="1">
      <alignment horizontal="right" vertical="center"/>
    </xf>
    <xf numFmtId="0" fontId="8" fillId="2" borderId="0" xfId="0" applyFont="1" applyFill="1" applyAlignment="1">
      <alignment horizontal="left"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1" fillId="4" borderId="4" xfId="0" applyFont="1" applyFill="1" applyBorder="1" applyAlignment="1" applyProtection="1">
      <alignment horizontal="center" vertical="center"/>
      <protection locked="0"/>
    </xf>
    <xf numFmtId="0" fontId="12" fillId="2" borderId="0" xfId="0" applyFont="1" applyFill="1" applyAlignment="1">
      <alignment horizontal="left"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7" borderId="15" xfId="0" applyFill="1" applyBorder="1" applyAlignment="1">
      <alignment horizontal="center" vertical="center"/>
    </xf>
    <xf numFmtId="0" fontId="0" fillId="4" borderId="17" xfId="0" applyFill="1" applyBorder="1" applyAlignment="1">
      <alignment horizontal="center" vertical="center"/>
    </xf>
    <xf numFmtId="0" fontId="0" fillId="5" borderId="3" xfId="0" applyFill="1" applyBorder="1" applyAlignment="1">
      <alignment horizontal="center" vertical="center" wrapText="1"/>
    </xf>
    <xf numFmtId="0" fontId="14" fillId="8" borderId="18" xfId="0" applyFont="1" applyFill="1" applyBorder="1" applyAlignment="1">
      <alignment horizontal="center" vertical="center" wrapText="1"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6" borderId="23" xfId="0" applyFill="1" applyBorder="1" applyAlignment="1">
      <alignment horizontal="center" vertical="center"/>
    </xf>
    <xf numFmtId="0" fontId="0" fillId="6" borderId="21" xfId="0" applyFill="1" applyBorder="1" applyAlignment="1">
      <alignment horizontal="center" vertical="center"/>
    </xf>
    <xf numFmtId="0" fontId="0" fillId="6" borderId="24" xfId="0" applyFill="1" applyBorder="1" applyAlignment="1">
      <alignment horizontal="center" vertical="center"/>
    </xf>
    <xf numFmtId="0" fontId="0" fillId="7" borderId="25" xfId="0" applyFill="1" applyBorder="1" applyAlignment="1">
      <alignment horizontal="center" vertical="center"/>
    </xf>
    <xf numFmtId="0" fontId="0" fillId="7" borderId="21" xfId="0" applyFill="1" applyBorder="1" applyAlignment="1">
      <alignment horizontal="center" vertical="center"/>
    </xf>
    <xf numFmtId="0" fontId="0" fillId="7" borderId="26" xfId="0" applyFill="1" applyBorder="1" applyAlignment="1">
      <alignment horizontal="center" vertical="center"/>
    </xf>
    <xf numFmtId="0" fontId="0" fillId="4" borderId="27" xfId="0" applyFill="1" applyBorder="1" applyAlignment="1">
      <alignment horizontal="center" vertical="center"/>
    </xf>
    <xf numFmtId="0" fontId="0" fillId="5" borderId="1" xfId="0" applyFill="1" applyBorder="1" applyAlignment="1">
      <alignment horizontal="center" vertical="center"/>
    </xf>
    <xf numFmtId="0" fontId="14" fillId="8" borderId="28" xfId="0" applyFont="1" applyFill="1" applyBorder="1" applyAlignment="1">
      <alignment horizontal="center" vertical="center" shrinkToFit="1"/>
    </xf>
    <xf numFmtId="0" fontId="0" fillId="0" borderId="0" xfId="0" applyFill="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6" borderId="33"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34" xfId="0" applyFont="1" applyFill="1" applyBorder="1" applyAlignment="1">
      <alignment horizontal="center" vertical="center"/>
    </xf>
    <xf numFmtId="0" fontId="14" fillId="7" borderId="35" xfId="0" applyFont="1" applyFill="1" applyBorder="1" applyAlignment="1">
      <alignment horizontal="center" vertical="center"/>
    </xf>
    <xf numFmtId="0" fontId="14" fillId="7" borderId="31" xfId="0" applyFont="1" applyFill="1" applyBorder="1" applyAlignment="1">
      <alignment horizontal="center" vertical="center"/>
    </xf>
    <xf numFmtId="0" fontId="14" fillId="7" borderId="32" xfId="0" applyFont="1" applyFill="1" applyBorder="1" applyAlignment="1">
      <alignment horizontal="center" vertical="center"/>
    </xf>
    <xf numFmtId="0" fontId="14" fillId="4" borderId="36" xfId="0" applyFont="1" applyFill="1" applyBorder="1" applyAlignment="1" applyProtection="1">
      <alignment horizontal="center" vertical="center"/>
      <protection locked="0"/>
    </xf>
    <xf numFmtId="0" fontId="14" fillId="5" borderId="37" xfId="0" applyFont="1" applyFill="1" applyBorder="1" applyAlignment="1">
      <alignment horizontal="center" vertical="center"/>
    </xf>
    <xf numFmtId="0" fontId="14" fillId="8" borderId="36" xfId="0" applyFont="1" applyFill="1" applyBorder="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5"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xf>
    <xf numFmtId="0" fontId="14" fillId="0" borderId="26" xfId="0" applyFont="1" applyBorder="1" applyAlignment="1">
      <alignment horizontal="center" vertical="center"/>
    </xf>
    <xf numFmtId="0" fontId="14" fillId="6" borderId="23"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6" xfId="0" applyFont="1" applyFill="1" applyBorder="1" applyAlignment="1">
      <alignment horizontal="center" vertical="center"/>
    </xf>
    <xf numFmtId="0" fontId="14" fillId="4" borderId="39" xfId="0" applyFont="1" applyFill="1" applyBorder="1" applyAlignment="1" applyProtection="1">
      <alignment horizontal="center" vertical="center"/>
      <protection locked="0"/>
    </xf>
    <xf numFmtId="0" fontId="14" fillId="5" borderId="40" xfId="0" applyFont="1" applyFill="1" applyBorder="1" applyAlignment="1">
      <alignment horizontal="center" vertical="center"/>
    </xf>
    <xf numFmtId="0" fontId="14" fillId="8" borderId="39" xfId="0" applyFont="1" applyFill="1" applyBorder="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6" borderId="43" xfId="0" applyFont="1" applyFill="1" applyBorder="1" applyAlignment="1">
      <alignment horizontal="center" vertical="center"/>
    </xf>
    <xf numFmtId="0" fontId="14" fillId="6" borderId="41" xfId="0" applyFont="1" applyFill="1" applyBorder="1" applyAlignment="1">
      <alignment horizontal="center" vertical="center"/>
    </xf>
    <xf numFmtId="0" fontId="14" fillId="6" borderId="44" xfId="0" applyFont="1" applyFill="1" applyBorder="1" applyAlignment="1">
      <alignment horizontal="center" vertical="center"/>
    </xf>
    <xf numFmtId="0" fontId="14" fillId="7" borderId="45" xfId="0" applyFont="1" applyFill="1" applyBorder="1" applyAlignment="1">
      <alignment horizontal="center" vertical="center"/>
    </xf>
    <xf numFmtId="0" fontId="14" fillId="7" borderId="41" xfId="0" applyFont="1" applyFill="1" applyBorder="1" applyAlignment="1">
      <alignment horizontal="center" vertical="center"/>
    </xf>
    <xf numFmtId="0" fontId="14" fillId="7" borderId="42" xfId="0" applyFont="1" applyFill="1" applyBorder="1" applyAlignment="1">
      <alignment horizontal="center" vertical="center"/>
    </xf>
    <xf numFmtId="0" fontId="14" fillId="4" borderId="46" xfId="0" applyFont="1" applyFill="1" applyBorder="1" applyAlignment="1" applyProtection="1">
      <alignment horizontal="center" vertical="center"/>
      <protection locked="0"/>
    </xf>
    <xf numFmtId="0" fontId="14" fillId="5" borderId="47" xfId="0" applyFont="1" applyFill="1" applyBorder="1" applyAlignment="1">
      <alignment horizontal="center" vertical="center"/>
    </xf>
    <xf numFmtId="0" fontId="14" fillId="8" borderId="46" xfId="0" applyFont="1" applyFill="1" applyBorder="1" applyAlignment="1">
      <alignment horizontal="center" vertical="center"/>
    </xf>
    <xf numFmtId="0" fontId="17" fillId="0" borderId="48" xfId="0" applyFont="1" applyBorder="1" applyAlignment="1">
      <alignment horizontal="center" vertical="center" textRotation="255" wrapText="1"/>
    </xf>
    <xf numFmtId="0" fontId="17" fillId="0" borderId="49" xfId="0" applyFont="1" applyBorder="1" applyAlignment="1">
      <alignment horizontal="center" vertical="center" textRotation="255" wrapText="1"/>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6" borderId="52"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22" xfId="0" applyFont="1" applyFill="1" applyBorder="1" applyAlignment="1">
      <alignment horizontal="center" vertical="center"/>
    </xf>
    <xf numFmtId="0" fontId="14" fillId="7" borderId="50" xfId="0" applyFont="1" applyFill="1" applyBorder="1" applyAlignment="1">
      <alignment horizontal="center" vertical="center"/>
    </xf>
    <xf numFmtId="0" fontId="14" fillId="7" borderId="51" xfId="0" applyFont="1" applyFill="1" applyBorder="1" applyAlignment="1">
      <alignment horizontal="center" vertical="center"/>
    </xf>
    <xf numFmtId="0" fontId="14" fillId="4" borderId="53" xfId="0" applyFont="1" applyFill="1" applyBorder="1" applyAlignment="1" applyProtection="1">
      <alignment horizontal="center" vertical="center"/>
      <protection locked="0"/>
    </xf>
    <xf numFmtId="0" fontId="14" fillId="5" borderId="54" xfId="0" applyFont="1" applyFill="1" applyBorder="1" applyAlignment="1">
      <alignment horizontal="center" vertical="center"/>
    </xf>
    <xf numFmtId="0" fontId="14" fillId="8" borderId="53" xfId="0" applyFont="1" applyFill="1" applyBorder="1" applyAlignment="1">
      <alignment horizontal="center" vertical="center"/>
    </xf>
    <xf numFmtId="0" fontId="17" fillId="0" borderId="55"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7" borderId="57" xfId="0" applyFont="1" applyFill="1" applyBorder="1" applyAlignment="1">
      <alignment horizontal="center" vertical="center"/>
    </xf>
    <xf numFmtId="0" fontId="14" fillId="0" borderId="49" xfId="0" applyFont="1" applyBorder="1" applyAlignment="1">
      <alignment horizontal="center" vertical="center" textRotation="255" wrapText="1"/>
    </xf>
    <xf numFmtId="0" fontId="0" fillId="0" borderId="0" xfId="0" applyAlignment="1">
      <alignment horizontal="left" vertical="center"/>
    </xf>
    <xf numFmtId="0" fontId="19" fillId="0" borderId="49" xfId="0" applyFont="1" applyBorder="1" applyAlignment="1">
      <alignment horizontal="center" vertical="center" textRotation="255" wrapText="1" shrinkToFit="1"/>
    </xf>
    <xf numFmtId="0" fontId="14" fillId="7" borderId="54" xfId="0" applyFont="1" applyFill="1" applyBorder="1" applyAlignment="1">
      <alignment horizontal="center" vertical="center"/>
    </xf>
    <xf numFmtId="0" fontId="17" fillId="0" borderId="52" xfId="0" applyFont="1" applyBorder="1" applyAlignment="1">
      <alignment horizontal="center" vertical="center" textRotation="255" wrapText="1"/>
    </xf>
    <xf numFmtId="0" fontId="19" fillId="0" borderId="50" xfId="0" applyFont="1" applyBorder="1" applyAlignment="1">
      <alignment horizontal="center" vertical="center" textRotation="255" wrapText="1" shrinkToFi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6" borderId="62" xfId="0" applyFont="1" applyFill="1" applyBorder="1" applyAlignment="1">
      <alignment horizontal="center" vertical="center"/>
    </xf>
    <xf numFmtId="0" fontId="14" fillId="6" borderId="60" xfId="0" applyFont="1" applyFill="1" applyBorder="1" applyAlignment="1">
      <alignment horizontal="center" vertical="center"/>
    </xf>
    <xf numFmtId="0" fontId="14" fillId="6" borderId="63" xfId="0" applyFont="1" applyFill="1" applyBorder="1" applyAlignment="1">
      <alignment horizontal="center" vertical="center"/>
    </xf>
    <xf numFmtId="0" fontId="14" fillId="7" borderId="59" xfId="0" applyFont="1" applyFill="1" applyBorder="1" applyAlignment="1">
      <alignment horizontal="center" vertical="center"/>
    </xf>
    <xf numFmtId="0" fontId="14" fillId="7" borderId="64" xfId="0" applyFont="1" applyFill="1" applyBorder="1" applyAlignment="1">
      <alignment horizontal="center" vertical="center"/>
    </xf>
    <xf numFmtId="0" fontId="14" fillId="4" borderId="28" xfId="0" applyFont="1" applyFill="1" applyBorder="1" applyAlignment="1" applyProtection="1">
      <alignment horizontal="center" vertical="center"/>
      <protection locked="0"/>
    </xf>
    <xf numFmtId="0" fontId="14" fillId="5" borderId="64" xfId="0" applyFont="1" applyFill="1" applyBorder="1" applyAlignment="1">
      <alignment horizontal="center" vertical="center"/>
    </xf>
    <xf numFmtId="0" fontId="14" fillId="8" borderId="65"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Alignment="1">
      <alignment horizontal="center" vertical="center"/>
    </xf>
    <xf numFmtId="0" fontId="20" fillId="2" borderId="0" xfId="0" applyFont="1" applyFill="1" applyBorder="1" applyAlignment="1">
      <alignment horizontal="center" vertical="center"/>
    </xf>
    <xf numFmtId="0" fontId="21" fillId="2" borderId="0" xfId="0" applyFont="1" applyFill="1" applyAlignment="1">
      <alignment horizontal="center" vertical="center"/>
    </xf>
    <xf numFmtId="0" fontId="22" fillId="2" borderId="0" xfId="0" applyFont="1" applyFill="1" applyBorder="1" applyAlignment="1">
      <alignment horizontal="right" vertical="center"/>
    </xf>
    <xf numFmtId="0" fontId="0" fillId="8" borderId="18" xfId="0" applyFill="1" applyBorder="1" applyAlignment="1">
      <alignment horizontal="center" vertical="center"/>
    </xf>
    <xf numFmtId="0" fontId="0" fillId="2" borderId="0" xfId="0" applyFill="1" applyAlignment="1">
      <alignment horizontal="right" vertical="center"/>
    </xf>
    <xf numFmtId="0" fontId="23" fillId="2" borderId="0" xfId="0" applyFont="1" applyFill="1" applyAlignment="1">
      <alignment horizontal="right" vertical="center"/>
    </xf>
    <xf numFmtId="0" fontId="24" fillId="2" borderId="0" xfId="0" applyFont="1" applyFill="1" applyAlignment="1">
      <alignment horizontal="center" vertical="center"/>
    </xf>
    <xf numFmtId="0" fontId="25" fillId="2" borderId="0" xfId="0" applyFont="1" applyFill="1" applyAlignment="1">
      <alignment horizontal="right" vertical="center"/>
    </xf>
    <xf numFmtId="0" fontId="0" fillId="8" borderId="28" xfId="0" applyFont="1" applyFill="1" applyBorder="1" applyAlignment="1">
      <alignment horizontal="center" vertical="center"/>
    </xf>
    <xf numFmtId="0" fontId="26" fillId="2" borderId="0" xfId="0" applyFont="1" applyFill="1" applyAlignment="1" applyProtection="1">
      <alignment horizontal="center" vertical="center"/>
      <protection locked="0"/>
    </xf>
    <xf numFmtId="0" fontId="12" fillId="0" borderId="0" xfId="0" applyFont="1" applyFill="1" applyAlignment="1">
      <alignment horizontal="center" vertical="center"/>
    </xf>
    <xf numFmtId="0" fontId="23" fillId="9" borderId="9" xfId="0" applyFont="1" applyFill="1" applyBorder="1" applyAlignment="1">
      <alignment horizontal="center" vertical="center"/>
    </xf>
    <xf numFmtId="0" fontId="23" fillId="9" borderId="10" xfId="0" applyFont="1" applyFill="1" applyBorder="1" applyAlignment="1">
      <alignment horizontal="center" vertical="center"/>
    </xf>
    <xf numFmtId="176" fontId="23" fillId="9" borderId="66" xfId="0" applyNumberFormat="1" applyFont="1" applyFill="1" applyBorder="1" applyAlignment="1">
      <alignment horizontal="center" vertical="center"/>
    </xf>
    <xf numFmtId="176" fontId="23" fillId="9" borderId="67" xfId="0" applyNumberFormat="1" applyFont="1" applyFill="1" applyBorder="1" applyAlignment="1">
      <alignment horizontal="center" vertical="center"/>
    </xf>
    <xf numFmtId="176" fontId="23" fillId="9" borderId="68" xfId="0" applyNumberFormat="1" applyFont="1" applyFill="1" applyBorder="1" applyAlignment="1">
      <alignment horizontal="center" vertical="center"/>
    </xf>
    <xf numFmtId="176" fontId="23" fillId="9" borderId="69" xfId="0" applyNumberFormat="1" applyFont="1" applyFill="1" applyBorder="1" applyAlignment="1">
      <alignment horizontal="center" vertical="center"/>
    </xf>
    <xf numFmtId="0" fontId="26" fillId="0" borderId="0" xfId="0" applyFont="1" applyAlignment="1">
      <alignment horizontal="left" vertical="center"/>
    </xf>
    <xf numFmtId="0" fontId="0" fillId="10" borderId="2" xfId="0" applyFill="1" applyBorder="1" applyAlignment="1">
      <alignment horizontal="left"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0" xfId="0" applyFill="1" applyAlignment="1">
      <alignment horizontal="center" vertical="center"/>
    </xf>
    <xf numFmtId="0" fontId="0" fillId="0" borderId="0" xfId="0" applyFont="1" applyAlignment="1">
      <alignment horizontal="center" vertical="center"/>
    </xf>
    <xf numFmtId="0" fontId="0" fillId="10" borderId="5" xfId="0" applyFill="1" applyBorder="1" applyAlignment="1">
      <alignment horizontal="left" vertical="center"/>
    </xf>
    <xf numFmtId="0" fontId="0" fillId="10" borderId="0" xfId="0" applyFill="1" applyBorder="1" applyAlignment="1">
      <alignment horizontal="center" vertical="center"/>
    </xf>
    <xf numFmtId="0" fontId="0" fillId="10" borderId="6" xfId="0" applyFill="1" applyBorder="1" applyAlignment="1">
      <alignment horizontal="center" vertical="center"/>
    </xf>
    <xf numFmtId="0" fontId="0" fillId="0" borderId="0" xfId="0" applyFill="1" applyBorder="1" applyAlignment="1">
      <alignment horizontal="left" vertical="center"/>
    </xf>
    <xf numFmtId="0" fontId="0" fillId="10" borderId="7" xfId="0" applyFill="1" applyBorder="1" applyAlignment="1">
      <alignment horizontal="left" vertical="center"/>
    </xf>
    <xf numFmtId="0" fontId="0" fillId="10" borderId="1" xfId="0" applyFont="1" applyFill="1" applyBorder="1" applyAlignment="1">
      <alignment horizontal="center" vertical="center"/>
    </xf>
    <xf numFmtId="0" fontId="0" fillId="10" borderId="8" xfId="0" applyFont="1" applyFill="1" applyBorder="1" applyAlignment="1">
      <alignment horizontal="center" vertical="center"/>
    </xf>
    <xf numFmtId="0" fontId="0" fillId="10" borderId="0" xfId="0" applyFill="1" applyBorder="1" applyAlignment="1">
      <alignment horizontal="left" vertical="center"/>
    </xf>
    <xf numFmtId="0" fontId="0" fillId="10" borderId="3" xfId="0" applyFill="1" applyBorder="1" applyAlignment="1">
      <alignment horizontal="center" vertical="center"/>
    </xf>
    <xf numFmtId="0" fontId="0" fillId="2" borderId="0" xfId="0" applyFill="1" applyBorder="1" applyAlignment="1">
      <alignment horizontal="left" vertical="center"/>
    </xf>
    <xf numFmtId="0" fontId="0" fillId="2" borderId="0" xfId="0" applyFont="1" applyFill="1" applyBorder="1" applyAlignment="1">
      <alignment horizontal="center" vertical="center"/>
    </xf>
    <xf numFmtId="0" fontId="27"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学修達成度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D74B-4615-B557-D032583BD9F5}"/>
              </c:ext>
            </c:extLst>
          </c:dPt>
          <c:dPt>
            <c:idx val="1"/>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3-D74B-4615-B557-D032583BD9F5}"/>
              </c:ext>
            </c:extLst>
          </c:dPt>
          <c:dPt>
            <c:idx val="2"/>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5-D74B-4615-B557-D032583BD9F5}"/>
              </c:ext>
            </c:extLst>
          </c:dPt>
          <c:dPt>
            <c:idx val="3"/>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7-D74B-4615-B557-D032583BD9F5}"/>
              </c:ext>
            </c:extLst>
          </c:dPt>
          <c:cat>
            <c:strRef>
              <c:f>社会環境!$F$45:$J$45</c:f>
              <c:strCache>
                <c:ptCount val="5"/>
                <c:pt idx="0">
                  <c:v>(A)</c:v>
                </c:pt>
                <c:pt idx="1">
                  <c:v>(B)</c:v>
                </c:pt>
                <c:pt idx="2">
                  <c:v>(C)</c:v>
                </c:pt>
                <c:pt idx="3">
                  <c:v>(D)</c:v>
                </c:pt>
                <c:pt idx="4">
                  <c:v>(E)</c:v>
                </c:pt>
              </c:strCache>
            </c:strRef>
          </c:cat>
          <c:val>
            <c:numRef>
              <c:f>社会環境!$F$46:$J$46</c:f>
              <c:numCache>
                <c:formatCode>0.0%</c:formatCode>
                <c:ptCount val="5"/>
                <c:pt idx="0">
                  <c:v>0</c:v>
                </c:pt>
                <c:pt idx="1">
                  <c:v>0.16666666666666666</c:v>
                </c:pt>
                <c:pt idx="2">
                  <c:v>0</c:v>
                </c:pt>
                <c:pt idx="3">
                  <c:v>0</c:v>
                </c:pt>
                <c:pt idx="4">
                  <c:v>0</c:v>
                </c:pt>
              </c:numCache>
            </c:numRef>
          </c:val>
          <c:extLst xmlns:c16r2="http://schemas.microsoft.com/office/drawing/2015/06/chart">
            <c:ext xmlns:c16="http://schemas.microsoft.com/office/drawing/2014/chart" uri="{C3380CC4-5D6E-409C-BE32-E72D297353CC}">
              <c16:uniqueId val="{00000008-D74B-4615-B557-D032583BD9F5}"/>
            </c:ext>
          </c:extLst>
        </c:ser>
        <c:dLbls>
          <c:showLegendKey val="0"/>
          <c:showVal val="0"/>
          <c:showCatName val="0"/>
          <c:showSerName val="0"/>
          <c:showPercent val="0"/>
          <c:showBubbleSize val="0"/>
        </c:dLbls>
        <c:gapWidth val="219"/>
        <c:overlap val="-27"/>
        <c:axId val="-1572507616"/>
        <c:axId val="-1572505440"/>
      </c:barChart>
      <c:catAx>
        <c:axId val="-1572507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学習達成目標</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2505440"/>
        <c:crosses val="autoZero"/>
        <c:auto val="1"/>
        <c:lblAlgn val="ctr"/>
        <c:lblOffset val="100"/>
        <c:noMultiLvlLbl val="0"/>
      </c:catAx>
      <c:valAx>
        <c:axId val="-1572505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2507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履修モデル達成度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1-9CB3-4CD1-870D-918D66D5C4D1}"/>
              </c:ext>
            </c:extLst>
          </c:dPt>
          <c:dPt>
            <c:idx val="1"/>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9CB3-4CD1-870D-918D66D5C4D1}"/>
              </c:ext>
            </c:extLst>
          </c:dPt>
          <c:dPt>
            <c:idx val="2"/>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9CB3-4CD1-870D-918D66D5C4D1}"/>
              </c:ext>
            </c:extLst>
          </c:dPt>
          <c:cat>
            <c:strRef>
              <c:f>社会環境!$K$45:$M$45</c:f>
              <c:strCache>
                <c:ptCount val="3"/>
                <c:pt idx="0">
                  <c:v>(a)</c:v>
                </c:pt>
                <c:pt idx="1">
                  <c:v>(b)</c:v>
                </c:pt>
                <c:pt idx="2">
                  <c:v>(c)</c:v>
                </c:pt>
              </c:strCache>
            </c:strRef>
          </c:cat>
          <c:val>
            <c:numRef>
              <c:f>社会環境!$K$46:$M$46</c:f>
              <c:numCache>
                <c:formatCode>0.0%</c:formatCode>
                <c:ptCount val="3"/>
                <c:pt idx="0">
                  <c:v>0</c:v>
                </c:pt>
                <c:pt idx="1">
                  <c:v>0</c:v>
                </c:pt>
                <c:pt idx="2">
                  <c:v>6.6666666666666666E-2</c:v>
                </c:pt>
              </c:numCache>
            </c:numRef>
          </c:val>
          <c:extLst xmlns:c16r2="http://schemas.microsoft.com/office/drawing/2015/06/chart">
            <c:ext xmlns:c16="http://schemas.microsoft.com/office/drawing/2014/chart" uri="{C3380CC4-5D6E-409C-BE32-E72D297353CC}">
              <c16:uniqueId val="{00000006-9CB3-4CD1-870D-918D66D5C4D1}"/>
            </c:ext>
          </c:extLst>
        </c:ser>
        <c:dLbls>
          <c:showLegendKey val="0"/>
          <c:showVal val="0"/>
          <c:showCatName val="0"/>
          <c:showSerName val="0"/>
          <c:showPercent val="0"/>
          <c:showBubbleSize val="0"/>
        </c:dLbls>
        <c:gapWidth val="219"/>
        <c:overlap val="-27"/>
        <c:axId val="-1572506528"/>
        <c:axId val="-1572505984"/>
      </c:barChart>
      <c:catAx>
        <c:axId val="-1572506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履修モデル</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2505984"/>
        <c:crosses val="autoZero"/>
        <c:auto val="1"/>
        <c:lblAlgn val="ctr"/>
        <c:lblOffset val="100"/>
        <c:noMultiLvlLbl val="0"/>
      </c:catAx>
      <c:valAx>
        <c:axId val="-15725059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25065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16</xdr:row>
      <xdr:rowOff>0</xdr:rowOff>
    </xdr:from>
    <xdr:to>
      <xdr:col>21</xdr:col>
      <xdr:colOff>443226</xdr:colOff>
      <xdr:row>32</xdr:row>
      <xdr:rowOff>49257</xdr:rowOff>
    </xdr:to>
    <xdr:graphicFrame macro="">
      <xdr:nvGraphicFramePr>
        <xdr:cNvPr id="2" name="グラフ 1">
          <a:extLst>
            <a:ext uri="{FF2B5EF4-FFF2-40B4-BE49-F238E27FC236}">
              <a16:creationId xmlns:a16="http://schemas.microsoft.com/office/drawing/2014/main" xmlns="" id="{780CFCF4-75E2-42FD-81B7-58DE84A00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34</xdr:row>
      <xdr:rowOff>0</xdr:rowOff>
    </xdr:from>
    <xdr:to>
      <xdr:col>21</xdr:col>
      <xdr:colOff>443226</xdr:colOff>
      <xdr:row>50</xdr:row>
      <xdr:rowOff>67765</xdr:rowOff>
    </xdr:to>
    <xdr:graphicFrame macro="">
      <xdr:nvGraphicFramePr>
        <xdr:cNvPr id="3" name="グラフ 2">
          <a:extLst>
            <a:ext uri="{FF2B5EF4-FFF2-40B4-BE49-F238E27FC236}">
              <a16:creationId xmlns:a16="http://schemas.microsoft.com/office/drawing/2014/main" xmlns="" id="{8C6DD2FF-3EA0-4C3C-AF04-0F7CF6A00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hida/Documents/&#21513;&#30000;/HP/2021(R3)/&#23398;&#32722;&#25104;&#26524;&#33258;&#24049;&#28857;&#26908;&#34920;_&#26356;&#26032;&#20998;/&#12304;&#20462;&#27491;&#29256;&#12305;&#65288;&#26032;&#65289;20201014&#23398;&#20462;&#25104;&#26524;&#33258;&#24049;&#28857;&#26908;&#34920;&#26368;&#26032;(&#20840;&#23554;&#25915;&#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子"/>
      <sheetName val="生命"/>
      <sheetName val="機械"/>
      <sheetName val="電気"/>
      <sheetName val="情報"/>
      <sheetName val="通信"/>
      <sheetName val="情シス"/>
      <sheetName val="マネジ"/>
      <sheetName val="社会環境"/>
    </sheetNames>
    <sheetDataSet>
      <sheetData sheetId="0"/>
      <sheetData sheetId="1"/>
      <sheetData sheetId="2"/>
      <sheetData sheetId="3"/>
      <sheetData sheetId="4"/>
      <sheetData sheetId="5"/>
      <sheetData sheetId="6"/>
      <sheetData sheetId="7"/>
      <sheetData sheetId="8">
        <row r="45">
          <cell r="F45" t="str">
            <v>(A)</v>
          </cell>
          <cell r="G45" t="str">
            <v>(B)</v>
          </cell>
          <cell r="H45" t="str">
            <v>(C)</v>
          </cell>
          <cell r="I45" t="str">
            <v>(D)</v>
          </cell>
          <cell r="J45" t="str">
            <v>(E)</v>
          </cell>
          <cell r="K45" t="str">
            <v>(a)</v>
          </cell>
          <cell r="L45" t="str">
            <v>(b)</v>
          </cell>
          <cell r="M45" t="str">
            <v>(c)</v>
          </cell>
        </row>
        <row r="46">
          <cell r="F46">
            <v>0</v>
          </cell>
          <cell r="G46">
            <v>0.16666666666666666</v>
          </cell>
          <cell r="H46">
            <v>0</v>
          </cell>
          <cell r="I46">
            <v>0</v>
          </cell>
          <cell r="J46">
            <v>0</v>
          </cell>
          <cell r="K46">
            <v>0</v>
          </cell>
          <cell r="L46">
            <v>0</v>
          </cell>
          <cell r="M46">
            <v>6.6666666666666666E-2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64"/>
  <sheetViews>
    <sheetView tabSelected="1" zoomScale="70" zoomScaleNormal="70" workbookViewId="0">
      <selection activeCell="G18" sqref="G18"/>
    </sheetView>
  </sheetViews>
  <sheetFormatPr defaultColWidth="9" defaultRowHeight="13.5" x14ac:dyDescent="0.15"/>
  <cols>
    <col min="1" max="1" width="4.75" style="3" customWidth="1"/>
    <col min="2" max="2" width="5" style="3" customWidth="1"/>
    <col min="3" max="3" width="34.5" style="3" customWidth="1"/>
    <col min="4" max="16" width="7.625" style="3" customWidth="1"/>
    <col min="17" max="17" width="9" style="3"/>
    <col min="18" max="18" width="28.5" style="3" customWidth="1"/>
    <col min="19" max="19" width="13.5" style="3" customWidth="1"/>
    <col min="20" max="16384" width="9" style="3"/>
  </cols>
  <sheetData>
    <row r="1" spans="1:18" x14ac:dyDescent="0.15">
      <c r="A1" s="1" t="s">
        <v>0</v>
      </c>
      <c r="B1" s="1"/>
      <c r="C1" s="1"/>
      <c r="D1" s="2"/>
      <c r="E1" s="2"/>
      <c r="F1" s="2"/>
      <c r="G1" s="2"/>
      <c r="H1" s="2"/>
      <c r="I1" s="2"/>
      <c r="J1" s="2"/>
      <c r="K1" s="2"/>
      <c r="L1" s="2"/>
      <c r="M1" s="2"/>
      <c r="N1" s="2"/>
      <c r="O1" s="2"/>
      <c r="P1" s="2"/>
      <c r="Q1" s="2"/>
    </row>
    <row r="2" spans="1:18" x14ac:dyDescent="0.15">
      <c r="A2" s="4"/>
      <c r="B2" s="4"/>
      <c r="C2" s="4"/>
      <c r="D2" s="5" t="s">
        <v>1</v>
      </c>
      <c r="E2" s="5"/>
      <c r="F2" s="5"/>
      <c r="G2" s="5"/>
      <c r="H2" s="6"/>
      <c r="I2" s="7"/>
      <c r="J2" s="7"/>
      <c r="K2" s="2"/>
      <c r="L2" s="2"/>
      <c r="M2" s="2"/>
      <c r="N2" s="2"/>
      <c r="O2" s="2"/>
      <c r="P2" s="2"/>
      <c r="Q2" s="2"/>
    </row>
    <row r="3" spans="1:18" ht="19.5" thickBot="1" x14ac:dyDescent="0.2">
      <c r="A3" s="8" t="s">
        <v>2</v>
      </c>
      <c r="B3" s="8"/>
      <c r="C3" s="2"/>
      <c r="D3" s="9" t="s">
        <v>3</v>
      </c>
      <c r="E3" s="9"/>
      <c r="F3" s="9"/>
      <c r="G3" s="9"/>
      <c r="H3" s="9" t="s">
        <v>4</v>
      </c>
      <c r="I3" s="9"/>
      <c r="J3" s="9"/>
      <c r="K3" s="2"/>
      <c r="L3" s="2"/>
      <c r="M3" s="2"/>
      <c r="N3" s="2"/>
      <c r="O3" s="2"/>
      <c r="P3" s="2"/>
      <c r="Q3" s="2"/>
    </row>
    <row r="4" spans="1:18" s="15" customFormat="1" ht="18" thickBot="1" x14ac:dyDescent="0.2">
      <c r="A4" s="10" t="s">
        <v>5</v>
      </c>
      <c r="B4" s="11"/>
      <c r="C4" s="11"/>
      <c r="D4" s="11"/>
      <c r="E4" s="11"/>
      <c r="F4" s="11"/>
      <c r="G4" s="11"/>
      <c r="H4" s="11"/>
      <c r="I4" s="11"/>
      <c r="J4" s="11"/>
      <c r="K4" s="11"/>
      <c r="L4" s="11"/>
      <c r="M4" s="11"/>
      <c r="N4" s="11"/>
      <c r="O4" s="11"/>
      <c r="P4" s="12"/>
      <c r="Q4" s="13"/>
      <c r="R4" s="14" t="s">
        <v>6</v>
      </c>
    </row>
    <row r="5" spans="1:18" ht="15.75" x14ac:dyDescent="0.15">
      <c r="A5" s="16" t="s">
        <v>7</v>
      </c>
      <c r="B5" s="17"/>
      <c r="C5" s="18" t="s">
        <v>8</v>
      </c>
      <c r="D5" s="18"/>
      <c r="E5" s="18"/>
      <c r="F5" s="18"/>
      <c r="G5" s="18"/>
      <c r="H5" s="18"/>
      <c r="I5" s="18"/>
      <c r="J5" s="18"/>
      <c r="K5" s="18"/>
      <c r="L5" s="18"/>
      <c r="M5" s="18"/>
      <c r="N5" s="18"/>
      <c r="O5" s="18"/>
      <c r="P5" s="19"/>
      <c r="Q5" s="2"/>
      <c r="R5" s="14"/>
    </row>
    <row r="6" spans="1:18" ht="15.75" x14ac:dyDescent="0.15">
      <c r="A6" s="20" t="s">
        <v>9</v>
      </c>
      <c r="B6" s="21"/>
      <c r="C6" s="22" t="s">
        <v>10</v>
      </c>
      <c r="D6" s="22"/>
      <c r="E6" s="22"/>
      <c r="F6" s="22"/>
      <c r="G6" s="22"/>
      <c r="H6" s="22"/>
      <c r="I6" s="22"/>
      <c r="J6" s="22"/>
      <c r="K6" s="22"/>
      <c r="L6" s="22"/>
      <c r="M6" s="22"/>
      <c r="N6" s="22"/>
      <c r="O6" s="22"/>
      <c r="P6" s="23"/>
      <c r="Q6" s="2"/>
    </row>
    <row r="7" spans="1:18" ht="15.75" customHeight="1" x14ac:dyDescent="0.15">
      <c r="A7" s="24" t="s">
        <v>11</v>
      </c>
      <c r="B7" s="25"/>
      <c r="C7" s="22" t="s">
        <v>12</v>
      </c>
      <c r="D7" s="22"/>
      <c r="E7" s="22"/>
      <c r="F7" s="22"/>
      <c r="G7" s="22"/>
      <c r="H7" s="22"/>
      <c r="I7" s="22"/>
      <c r="J7" s="22"/>
      <c r="K7" s="22"/>
      <c r="L7" s="22"/>
      <c r="M7" s="22"/>
      <c r="N7" s="22"/>
      <c r="O7" s="22"/>
      <c r="P7" s="23"/>
      <c r="Q7" s="2"/>
      <c r="R7" s="26" t="s">
        <v>13</v>
      </c>
    </row>
    <row r="8" spans="1:18" ht="15.75" x14ac:dyDescent="0.15">
      <c r="A8" s="20" t="s">
        <v>14</v>
      </c>
      <c r="B8" s="21"/>
      <c r="C8" s="22" t="s">
        <v>15</v>
      </c>
      <c r="D8" s="22"/>
      <c r="E8" s="22"/>
      <c r="F8" s="22"/>
      <c r="G8" s="22"/>
      <c r="H8" s="22"/>
      <c r="I8" s="22"/>
      <c r="J8" s="22"/>
      <c r="K8" s="22"/>
      <c r="L8" s="22"/>
      <c r="M8" s="22"/>
      <c r="N8" s="22"/>
      <c r="O8" s="22"/>
      <c r="P8" s="23"/>
      <c r="Q8" s="2"/>
      <c r="R8" s="26"/>
    </row>
    <row r="9" spans="1:18" ht="15.75" x14ac:dyDescent="0.15">
      <c r="A9" s="20" t="s">
        <v>16</v>
      </c>
      <c r="B9" s="21"/>
      <c r="C9" s="22" t="s">
        <v>17</v>
      </c>
      <c r="D9" s="22"/>
      <c r="E9" s="22"/>
      <c r="F9" s="22"/>
      <c r="G9" s="22"/>
      <c r="H9" s="22"/>
      <c r="I9" s="22"/>
      <c r="J9" s="22"/>
      <c r="K9" s="22"/>
      <c r="L9" s="22"/>
      <c r="M9" s="22"/>
      <c r="N9" s="22"/>
      <c r="O9" s="22"/>
      <c r="P9" s="23"/>
      <c r="Q9" s="2"/>
      <c r="R9" s="26"/>
    </row>
    <row r="10" spans="1:18" s="15" customFormat="1" ht="17.25" x14ac:dyDescent="0.15">
      <c r="A10" s="27" t="s">
        <v>18</v>
      </c>
      <c r="B10" s="28"/>
      <c r="C10" s="28"/>
      <c r="D10" s="28"/>
      <c r="E10" s="28"/>
      <c r="F10" s="28"/>
      <c r="G10" s="28"/>
      <c r="H10" s="28"/>
      <c r="I10" s="28"/>
      <c r="J10" s="28"/>
      <c r="K10" s="28"/>
      <c r="L10" s="28"/>
      <c r="M10" s="28"/>
      <c r="N10" s="28"/>
      <c r="O10" s="28"/>
      <c r="P10" s="29"/>
      <c r="Q10" s="13"/>
    </row>
    <row r="11" spans="1:18" ht="32.1" customHeight="1" x14ac:dyDescent="0.15">
      <c r="A11" s="20" t="s">
        <v>19</v>
      </c>
      <c r="B11" s="21"/>
      <c r="C11" s="30" t="s">
        <v>20</v>
      </c>
      <c r="D11" s="30"/>
      <c r="E11" s="30"/>
      <c r="F11" s="30"/>
      <c r="G11" s="30"/>
      <c r="H11" s="30"/>
      <c r="I11" s="30"/>
      <c r="J11" s="30"/>
      <c r="K11" s="30"/>
      <c r="L11" s="30"/>
      <c r="M11" s="30"/>
      <c r="N11" s="30"/>
      <c r="O11" s="30"/>
      <c r="P11" s="31"/>
      <c r="Q11" s="2"/>
    </row>
    <row r="12" spans="1:18" ht="32.1" customHeight="1" x14ac:dyDescent="0.15">
      <c r="A12" s="20" t="s">
        <v>21</v>
      </c>
      <c r="B12" s="21"/>
      <c r="C12" s="30" t="s">
        <v>22</v>
      </c>
      <c r="D12" s="30"/>
      <c r="E12" s="30"/>
      <c r="F12" s="30"/>
      <c r="G12" s="30"/>
      <c r="H12" s="30"/>
      <c r="I12" s="30"/>
      <c r="J12" s="30"/>
      <c r="K12" s="30"/>
      <c r="L12" s="30"/>
      <c r="M12" s="30"/>
      <c r="N12" s="30"/>
      <c r="O12" s="30"/>
      <c r="P12" s="31"/>
      <c r="Q12" s="2"/>
    </row>
    <row r="13" spans="1:18" ht="32.1" customHeight="1" thickBot="1" x14ac:dyDescent="0.2">
      <c r="A13" s="32" t="s">
        <v>23</v>
      </c>
      <c r="B13" s="33"/>
      <c r="C13" s="34" t="s">
        <v>24</v>
      </c>
      <c r="D13" s="34"/>
      <c r="E13" s="34"/>
      <c r="F13" s="34"/>
      <c r="G13" s="34"/>
      <c r="H13" s="34"/>
      <c r="I13" s="34"/>
      <c r="J13" s="34"/>
      <c r="K13" s="34"/>
      <c r="L13" s="34"/>
      <c r="M13" s="34"/>
      <c r="N13" s="34"/>
      <c r="O13" s="34"/>
      <c r="P13" s="35"/>
      <c r="Q13" s="2"/>
    </row>
    <row r="14" spans="1:18" ht="16.5" thickBot="1" x14ac:dyDescent="0.2">
      <c r="A14" s="36"/>
      <c r="B14" s="36"/>
      <c r="C14" s="37"/>
      <c r="D14" s="37"/>
      <c r="E14" s="37"/>
      <c r="F14" s="37"/>
      <c r="G14" s="37"/>
      <c r="H14" s="37"/>
      <c r="I14" s="37"/>
      <c r="J14" s="37"/>
      <c r="K14" s="37"/>
      <c r="L14" s="37"/>
      <c r="M14" s="37"/>
      <c r="N14" s="37"/>
      <c r="O14" s="37"/>
      <c r="P14" s="37"/>
      <c r="Q14" s="2"/>
    </row>
    <row r="15" spans="1:18" s="46" customFormat="1" ht="21" customHeight="1" thickBot="1" x14ac:dyDescent="0.2">
      <c r="A15" s="38" t="s">
        <v>25</v>
      </c>
      <c r="B15" s="39"/>
      <c r="C15" s="40" t="s">
        <v>26</v>
      </c>
      <c r="D15" s="41"/>
      <c r="E15" s="41"/>
      <c r="F15" s="42" t="s">
        <v>27</v>
      </c>
      <c r="G15" s="42"/>
      <c r="H15" s="42"/>
      <c r="I15" s="42"/>
      <c r="J15" s="42"/>
      <c r="K15" s="42"/>
      <c r="L15" s="42"/>
      <c r="M15" s="42"/>
      <c r="N15" s="43"/>
      <c r="O15" s="43"/>
      <c r="P15" s="43"/>
      <c r="Q15" s="44"/>
      <c r="R15" s="45"/>
    </row>
    <row r="16" spans="1:18" ht="13.5" customHeight="1" x14ac:dyDescent="0.15">
      <c r="A16" s="47" t="s">
        <v>28</v>
      </c>
      <c r="B16" s="48"/>
      <c r="C16" s="49" t="s">
        <v>29</v>
      </c>
      <c r="D16" s="50" t="s">
        <v>30</v>
      </c>
      <c r="E16" s="51" t="s">
        <v>31</v>
      </c>
      <c r="F16" s="52" t="s">
        <v>5</v>
      </c>
      <c r="G16" s="53"/>
      <c r="H16" s="53"/>
      <c r="I16" s="53"/>
      <c r="J16" s="54"/>
      <c r="K16" s="55" t="s">
        <v>32</v>
      </c>
      <c r="L16" s="55"/>
      <c r="M16" s="55"/>
      <c r="N16" s="56" t="s">
        <v>33</v>
      </c>
      <c r="O16" s="57" t="s">
        <v>34</v>
      </c>
      <c r="P16" s="58" t="s">
        <v>35</v>
      </c>
      <c r="Q16" s="2"/>
    </row>
    <row r="17" spans="1:19" ht="21.6" customHeight="1" thickBot="1" x14ac:dyDescent="0.2">
      <c r="A17" s="59"/>
      <c r="B17" s="60"/>
      <c r="C17" s="61"/>
      <c r="D17" s="61"/>
      <c r="E17" s="62"/>
      <c r="F17" s="63" t="s">
        <v>36</v>
      </c>
      <c r="G17" s="64" t="s">
        <v>37</v>
      </c>
      <c r="H17" s="64" t="s">
        <v>11</v>
      </c>
      <c r="I17" s="64" t="s">
        <v>38</v>
      </c>
      <c r="J17" s="65" t="s">
        <v>39</v>
      </c>
      <c r="K17" s="66" t="s">
        <v>40</v>
      </c>
      <c r="L17" s="67" t="s">
        <v>41</v>
      </c>
      <c r="M17" s="68" t="s">
        <v>42</v>
      </c>
      <c r="N17" s="69"/>
      <c r="O17" s="70"/>
      <c r="P17" s="71"/>
      <c r="Q17" s="7"/>
      <c r="R17" s="72"/>
      <c r="S17" s="72"/>
    </row>
    <row r="18" spans="1:19" ht="18.75" customHeight="1" thickTop="1" x14ac:dyDescent="0.15">
      <c r="A18" s="73" t="s">
        <v>43</v>
      </c>
      <c r="B18" s="74"/>
      <c r="C18" s="75" t="s">
        <v>44</v>
      </c>
      <c r="D18" s="75">
        <v>1</v>
      </c>
      <c r="E18" s="76">
        <v>4</v>
      </c>
      <c r="F18" s="77" t="s">
        <v>45</v>
      </c>
      <c r="G18" s="78"/>
      <c r="H18" s="78"/>
      <c r="I18" s="78"/>
      <c r="J18" s="79"/>
      <c r="K18" s="80" t="s">
        <v>45</v>
      </c>
      <c r="L18" s="81" t="s">
        <v>45</v>
      </c>
      <c r="M18" s="82" t="s">
        <v>45</v>
      </c>
      <c r="N18" s="83"/>
      <c r="O18" s="84" t="str">
        <f>IF(N18="","",IF(ISBLANK(N18),"",IF(N18="秀",4*E18,IF(N18="優",3*E18,IF(N18="良",2*E18, IF(N18="可",1*E18, IF(N18="不可", 0)))))))</f>
        <v/>
      </c>
      <c r="P18" s="85">
        <f t="shared" ref="P18:P42" si="0">IF(N18="",0,IF(N18="不可",0,E18))</f>
        <v>0</v>
      </c>
      <c r="Q18" s="86"/>
      <c r="R18" s="87"/>
      <c r="S18" s="88"/>
    </row>
    <row r="19" spans="1:19" ht="18.75" customHeight="1" x14ac:dyDescent="0.15">
      <c r="A19" s="89"/>
      <c r="B19" s="90"/>
      <c r="C19" s="91" t="s">
        <v>46</v>
      </c>
      <c r="D19" s="91">
        <v>1</v>
      </c>
      <c r="E19" s="92">
        <v>2</v>
      </c>
      <c r="F19" s="93"/>
      <c r="G19" s="94" t="s">
        <v>47</v>
      </c>
      <c r="H19" s="94"/>
      <c r="I19" s="94"/>
      <c r="J19" s="95"/>
      <c r="K19" s="96"/>
      <c r="L19" s="97"/>
      <c r="M19" s="98" t="s">
        <v>47</v>
      </c>
      <c r="N19" s="99" t="s">
        <v>48</v>
      </c>
      <c r="O19" s="100">
        <f t="shared" ref="O19:O42" si="1">IF(N19="","",IF(ISBLANK(N19),"",IF(N19="秀",4*E19,IF(N19="優",3*E19,IF(N19="良",2*E19, IF(N19="可",1*E19, IF(N19="不可", 0)))))))</f>
        <v>8</v>
      </c>
      <c r="P19" s="101">
        <f t="shared" si="0"/>
        <v>2</v>
      </c>
      <c r="Q19" s="86"/>
      <c r="R19" s="87"/>
      <c r="S19" s="88"/>
    </row>
    <row r="20" spans="1:19" ht="18.75" customHeight="1" thickBot="1" x14ac:dyDescent="0.2">
      <c r="A20" s="102"/>
      <c r="B20" s="103"/>
      <c r="C20" s="104" t="s">
        <v>49</v>
      </c>
      <c r="D20" s="104">
        <v>1</v>
      </c>
      <c r="E20" s="105">
        <v>2</v>
      </c>
      <c r="F20" s="106"/>
      <c r="G20" s="107" t="s">
        <v>47</v>
      </c>
      <c r="H20" s="107"/>
      <c r="I20" s="107"/>
      <c r="J20" s="108"/>
      <c r="K20" s="109"/>
      <c r="L20" s="110"/>
      <c r="M20" s="111" t="s">
        <v>47</v>
      </c>
      <c r="N20" s="112"/>
      <c r="O20" s="113" t="str">
        <f t="shared" si="1"/>
        <v/>
      </c>
      <c r="P20" s="114">
        <f t="shared" si="0"/>
        <v>0</v>
      </c>
      <c r="Q20" s="86"/>
      <c r="R20" s="87"/>
      <c r="S20" s="87"/>
    </row>
    <row r="21" spans="1:19" ht="18.75" customHeight="1" thickTop="1" x14ac:dyDescent="0.15">
      <c r="A21" s="115" t="s">
        <v>50</v>
      </c>
      <c r="B21" s="116" t="s">
        <v>51</v>
      </c>
      <c r="C21" s="117" t="s">
        <v>52</v>
      </c>
      <c r="D21" s="117">
        <v>1</v>
      </c>
      <c r="E21" s="118">
        <v>2</v>
      </c>
      <c r="F21" s="119" t="s">
        <v>45</v>
      </c>
      <c r="G21" s="120"/>
      <c r="H21" s="120" t="s">
        <v>47</v>
      </c>
      <c r="I21" s="120"/>
      <c r="J21" s="121"/>
      <c r="K21" s="80" t="s">
        <v>45</v>
      </c>
      <c r="L21" s="122"/>
      <c r="M21" s="123"/>
      <c r="N21" s="124"/>
      <c r="O21" s="125" t="str">
        <f t="shared" si="1"/>
        <v/>
      </c>
      <c r="P21" s="126">
        <f t="shared" si="0"/>
        <v>0</v>
      </c>
      <c r="Q21" s="86"/>
      <c r="R21" s="87"/>
      <c r="S21" s="87"/>
    </row>
    <row r="22" spans="1:19" ht="18.75" customHeight="1" x14ac:dyDescent="0.15">
      <c r="A22" s="115"/>
      <c r="B22" s="116"/>
      <c r="C22" s="91" t="s">
        <v>53</v>
      </c>
      <c r="D22" s="91">
        <v>1</v>
      </c>
      <c r="E22" s="92">
        <v>2</v>
      </c>
      <c r="F22" s="93" t="s">
        <v>45</v>
      </c>
      <c r="G22" s="94"/>
      <c r="H22" s="94"/>
      <c r="I22" s="94"/>
      <c r="J22" s="95"/>
      <c r="K22" s="96" t="s">
        <v>45</v>
      </c>
      <c r="L22" s="97"/>
      <c r="M22" s="98"/>
      <c r="N22" s="99"/>
      <c r="O22" s="100" t="str">
        <f t="shared" si="1"/>
        <v/>
      </c>
      <c r="P22" s="101">
        <f t="shared" si="0"/>
        <v>0</v>
      </c>
      <c r="Q22" s="86"/>
      <c r="R22" s="87"/>
      <c r="S22" s="87"/>
    </row>
    <row r="23" spans="1:19" ht="18.75" customHeight="1" x14ac:dyDescent="0.15">
      <c r="A23" s="115"/>
      <c r="B23" s="116"/>
      <c r="C23" s="91" t="s">
        <v>54</v>
      </c>
      <c r="D23" s="91">
        <v>1</v>
      </c>
      <c r="E23" s="92">
        <v>2</v>
      </c>
      <c r="F23" s="93" t="s">
        <v>45</v>
      </c>
      <c r="G23" s="94" t="s">
        <v>47</v>
      </c>
      <c r="H23" s="94" t="s">
        <v>47</v>
      </c>
      <c r="I23" s="94"/>
      <c r="J23" s="95"/>
      <c r="K23" s="96" t="s">
        <v>45</v>
      </c>
      <c r="L23" s="96"/>
      <c r="M23" s="98"/>
      <c r="N23" s="99"/>
      <c r="O23" s="100" t="str">
        <f t="shared" si="1"/>
        <v/>
      </c>
      <c r="P23" s="101">
        <f t="shared" si="0"/>
        <v>0</v>
      </c>
      <c r="Q23" s="86"/>
      <c r="R23" s="87"/>
      <c r="S23" s="87"/>
    </row>
    <row r="24" spans="1:19" ht="18.75" customHeight="1" x14ac:dyDescent="0.15">
      <c r="A24" s="115"/>
      <c r="B24" s="116"/>
      <c r="C24" s="91" t="s">
        <v>55</v>
      </c>
      <c r="D24" s="91">
        <v>1</v>
      </c>
      <c r="E24" s="92">
        <v>2</v>
      </c>
      <c r="F24" s="93" t="s">
        <v>45</v>
      </c>
      <c r="G24" s="94"/>
      <c r="H24" s="94"/>
      <c r="I24" s="94"/>
      <c r="J24" s="95"/>
      <c r="K24" s="96" t="s">
        <v>47</v>
      </c>
      <c r="L24" s="96"/>
      <c r="M24" s="98"/>
      <c r="N24" s="99"/>
      <c r="O24" s="100" t="str">
        <f t="shared" si="1"/>
        <v/>
      </c>
      <c r="P24" s="101">
        <f t="shared" si="0"/>
        <v>0</v>
      </c>
      <c r="Q24" s="86"/>
      <c r="R24" s="87"/>
      <c r="S24" s="87"/>
    </row>
    <row r="25" spans="1:19" ht="18.75" customHeight="1" x14ac:dyDescent="0.15">
      <c r="A25" s="115"/>
      <c r="B25" s="116"/>
      <c r="C25" s="91" t="s">
        <v>56</v>
      </c>
      <c r="D25" s="91">
        <v>1</v>
      </c>
      <c r="E25" s="92">
        <v>2</v>
      </c>
      <c r="F25" s="93" t="s">
        <v>45</v>
      </c>
      <c r="G25" s="94"/>
      <c r="H25" s="94" t="s">
        <v>47</v>
      </c>
      <c r="I25" s="94"/>
      <c r="J25" s="95"/>
      <c r="K25" s="96"/>
      <c r="L25" s="96"/>
      <c r="M25" s="98" t="s">
        <v>45</v>
      </c>
      <c r="N25" s="99"/>
      <c r="O25" s="100" t="str">
        <f t="shared" si="1"/>
        <v/>
      </c>
      <c r="P25" s="101">
        <f t="shared" si="0"/>
        <v>0</v>
      </c>
      <c r="Q25" s="86"/>
      <c r="R25" s="87"/>
      <c r="S25" s="87"/>
    </row>
    <row r="26" spans="1:19" ht="18.75" customHeight="1" x14ac:dyDescent="0.15">
      <c r="A26" s="115"/>
      <c r="B26" s="116"/>
      <c r="C26" s="91" t="s">
        <v>57</v>
      </c>
      <c r="D26" s="91">
        <v>1</v>
      </c>
      <c r="E26" s="92">
        <v>2</v>
      </c>
      <c r="F26" s="93" t="s">
        <v>45</v>
      </c>
      <c r="G26" s="94"/>
      <c r="H26" s="94"/>
      <c r="I26" s="94"/>
      <c r="J26" s="95"/>
      <c r="K26" s="96" t="s">
        <v>47</v>
      </c>
      <c r="L26" s="96"/>
      <c r="M26" s="98"/>
      <c r="N26" s="99"/>
      <c r="O26" s="100" t="str">
        <f t="shared" si="1"/>
        <v/>
      </c>
      <c r="P26" s="101">
        <f t="shared" si="0"/>
        <v>0</v>
      </c>
      <c r="Q26" s="86"/>
      <c r="R26" s="87"/>
      <c r="S26" s="87"/>
    </row>
    <row r="27" spans="1:19" ht="18.75" customHeight="1" x14ac:dyDescent="0.15">
      <c r="A27" s="115"/>
      <c r="B27" s="116"/>
      <c r="C27" s="91" t="s">
        <v>58</v>
      </c>
      <c r="D27" s="91">
        <v>1</v>
      </c>
      <c r="E27" s="92">
        <v>2</v>
      </c>
      <c r="F27" s="93" t="s">
        <v>45</v>
      </c>
      <c r="G27" s="94"/>
      <c r="H27" s="94"/>
      <c r="I27" s="94"/>
      <c r="J27" s="95" t="s">
        <v>59</v>
      </c>
      <c r="K27" s="96" t="s">
        <v>47</v>
      </c>
      <c r="L27" s="96"/>
      <c r="M27" s="98"/>
      <c r="N27" s="99"/>
      <c r="O27" s="100" t="str">
        <f t="shared" si="1"/>
        <v/>
      </c>
      <c r="P27" s="101">
        <f t="shared" si="0"/>
        <v>0</v>
      </c>
      <c r="Q27" s="86"/>
      <c r="R27" s="87"/>
      <c r="S27" s="87"/>
    </row>
    <row r="28" spans="1:19" ht="18.75" customHeight="1" x14ac:dyDescent="0.15">
      <c r="A28" s="115"/>
      <c r="B28" s="116"/>
      <c r="C28" s="91" t="s">
        <v>60</v>
      </c>
      <c r="D28" s="91">
        <v>1</v>
      </c>
      <c r="E28" s="92">
        <v>2</v>
      </c>
      <c r="F28" s="93" t="s">
        <v>45</v>
      </c>
      <c r="G28" s="94"/>
      <c r="H28" s="94"/>
      <c r="I28" s="94"/>
      <c r="J28" s="95"/>
      <c r="K28" s="96" t="s">
        <v>45</v>
      </c>
      <c r="L28" s="96"/>
      <c r="M28" s="98"/>
      <c r="N28" s="99"/>
      <c r="O28" s="100" t="str">
        <f t="shared" si="1"/>
        <v/>
      </c>
      <c r="P28" s="101">
        <f t="shared" si="0"/>
        <v>0</v>
      </c>
      <c r="Q28" s="86"/>
      <c r="R28" s="87"/>
      <c r="S28" s="87"/>
    </row>
    <row r="29" spans="1:19" ht="18.75" customHeight="1" x14ac:dyDescent="0.15">
      <c r="A29" s="115"/>
      <c r="B29" s="116"/>
      <c r="C29" s="91" t="s">
        <v>61</v>
      </c>
      <c r="D29" s="91">
        <v>2</v>
      </c>
      <c r="E29" s="92">
        <v>2</v>
      </c>
      <c r="F29" s="93" t="s">
        <v>45</v>
      </c>
      <c r="G29" s="94"/>
      <c r="H29" s="94" t="s">
        <v>47</v>
      </c>
      <c r="I29" s="94"/>
      <c r="J29" s="95"/>
      <c r="K29" s="96"/>
      <c r="L29" s="96"/>
      <c r="M29" s="98" t="s">
        <v>45</v>
      </c>
      <c r="N29" s="99"/>
      <c r="O29" s="100" t="str">
        <f t="shared" si="1"/>
        <v/>
      </c>
      <c r="P29" s="101">
        <f t="shared" si="0"/>
        <v>0</v>
      </c>
      <c r="Q29" s="86"/>
      <c r="R29" s="87"/>
      <c r="S29" s="87"/>
    </row>
    <row r="30" spans="1:19" ht="18.75" customHeight="1" x14ac:dyDescent="0.15">
      <c r="A30" s="115"/>
      <c r="B30" s="116"/>
      <c r="C30" s="91" t="s">
        <v>62</v>
      </c>
      <c r="D30" s="91">
        <v>2</v>
      </c>
      <c r="E30" s="92">
        <v>2</v>
      </c>
      <c r="F30" s="93"/>
      <c r="G30" s="94"/>
      <c r="H30" s="94" t="s">
        <v>45</v>
      </c>
      <c r="I30" s="94" t="s">
        <v>47</v>
      </c>
      <c r="J30" s="95"/>
      <c r="K30" s="96" t="s">
        <v>47</v>
      </c>
      <c r="L30" s="96"/>
      <c r="M30" s="96"/>
      <c r="N30" s="99"/>
      <c r="O30" s="100" t="str">
        <f t="shared" si="1"/>
        <v/>
      </c>
      <c r="P30" s="101">
        <f t="shared" si="0"/>
        <v>0</v>
      </c>
      <c r="Q30" s="86"/>
      <c r="R30" s="87"/>
      <c r="S30" s="87"/>
    </row>
    <row r="31" spans="1:19" ht="18.75" customHeight="1" thickBot="1" x14ac:dyDescent="0.2">
      <c r="A31" s="115"/>
      <c r="B31" s="127"/>
      <c r="C31" s="104" t="s">
        <v>63</v>
      </c>
      <c r="D31" s="104">
        <v>2</v>
      </c>
      <c r="E31" s="105">
        <v>2</v>
      </c>
      <c r="F31" s="106" t="s">
        <v>45</v>
      </c>
      <c r="G31" s="107"/>
      <c r="H31" s="107"/>
      <c r="I31" s="107"/>
      <c r="J31" s="108"/>
      <c r="K31" s="109"/>
      <c r="L31" s="110"/>
      <c r="M31" s="111" t="s">
        <v>45</v>
      </c>
      <c r="N31" s="112"/>
      <c r="O31" s="113" t="str">
        <f t="shared" si="1"/>
        <v/>
      </c>
      <c r="P31" s="114">
        <f t="shared" si="0"/>
        <v>0</v>
      </c>
      <c r="Q31" s="86"/>
      <c r="R31" s="87"/>
      <c r="S31" s="87"/>
    </row>
    <row r="32" spans="1:19" ht="18.75" customHeight="1" thickTop="1" x14ac:dyDescent="0.15">
      <c r="A32" s="115"/>
      <c r="B32" s="128" t="s">
        <v>64</v>
      </c>
      <c r="C32" s="117" t="s">
        <v>65</v>
      </c>
      <c r="D32" s="117">
        <v>1</v>
      </c>
      <c r="E32" s="118">
        <v>2</v>
      </c>
      <c r="F32" s="119" t="s">
        <v>45</v>
      </c>
      <c r="G32" s="120"/>
      <c r="H32" s="120" t="s">
        <v>47</v>
      </c>
      <c r="I32" s="120"/>
      <c r="J32" s="121"/>
      <c r="K32" s="129"/>
      <c r="L32" s="129" t="s">
        <v>45</v>
      </c>
      <c r="M32" s="123"/>
      <c r="N32" s="124"/>
      <c r="O32" s="125" t="str">
        <f t="shared" si="1"/>
        <v/>
      </c>
      <c r="P32" s="126">
        <f t="shared" si="0"/>
        <v>0</v>
      </c>
      <c r="Q32" s="86"/>
      <c r="R32" s="87"/>
      <c r="S32" s="87"/>
    </row>
    <row r="33" spans="1:20" ht="18.75" customHeight="1" x14ac:dyDescent="0.15">
      <c r="A33" s="115"/>
      <c r="B33" s="130"/>
      <c r="C33" s="117" t="s">
        <v>66</v>
      </c>
      <c r="D33" s="117">
        <v>1</v>
      </c>
      <c r="E33" s="118">
        <v>2</v>
      </c>
      <c r="F33" s="119" t="s">
        <v>45</v>
      </c>
      <c r="G33" s="120"/>
      <c r="H33" s="120" t="s">
        <v>47</v>
      </c>
      <c r="I33" s="120"/>
      <c r="J33" s="121"/>
      <c r="K33" s="96"/>
      <c r="L33" s="96" t="s">
        <v>47</v>
      </c>
      <c r="M33" s="98"/>
      <c r="N33" s="124"/>
      <c r="O33" s="125" t="str">
        <f t="shared" si="1"/>
        <v/>
      </c>
      <c r="P33" s="126">
        <f t="shared" si="0"/>
        <v>0</v>
      </c>
      <c r="Q33" s="86"/>
      <c r="R33" s="87"/>
      <c r="S33" s="87"/>
    </row>
    <row r="34" spans="1:20" ht="18.75" customHeight="1" x14ac:dyDescent="0.15">
      <c r="A34" s="115"/>
      <c r="B34" s="130"/>
      <c r="C34" s="117" t="s">
        <v>67</v>
      </c>
      <c r="D34" s="117">
        <v>1</v>
      </c>
      <c r="E34" s="118">
        <v>2</v>
      </c>
      <c r="F34" s="119" t="s">
        <v>47</v>
      </c>
      <c r="G34" s="120"/>
      <c r="H34" s="120" t="s">
        <v>45</v>
      </c>
      <c r="I34" s="120"/>
      <c r="J34" s="121"/>
      <c r="K34" s="129"/>
      <c r="L34" s="96" t="s">
        <v>45</v>
      </c>
      <c r="M34" s="98" t="s">
        <v>47</v>
      </c>
      <c r="N34" s="124"/>
      <c r="O34" s="125" t="str">
        <f t="shared" si="1"/>
        <v/>
      </c>
      <c r="P34" s="126">
        <f t="shared" si="0"/>
        <v>0</v>
      </c>
      <c r="Q34" s="86"/>
      <c r="R34" s="87"/>
      <c r="S34" s="87"/>
    </row>
    <row r="35" spans="1:20" ht="18.75" customHeight="1" x14ac:dyDescent="0.15">
      <c r="A35" s="115"/>
      <c r="B35" s="130"/>
      <c r="C35" s="117" t="s">
        <v>68</v>
      </c>
      <c r="D35" s="117">
        <v>1</v>
      </c>
      <c r="E35" s="118">
        <v>2</v>
      </c>
      <c r="F35" s="119" t="s">
        <v>45</v>
      </c>
      <c r="G35" s="120"/>
      <c r="H35" s="120"/>
      <c r="I35" s="120" t="s">
        <v>47</v>
      </c>
      <c r="J35" s="121"/>
      <c r="K35" s="129"/>
      <c r="L35" s="96" t="s">
        <v>45</v>
      </c>
      <c r="M35" s="98"/>
      <c r="N35" s="124"/>
      <c r="O35" s="125" t="str">
        <f t="shared" si="1"/>
        <v/>
      </c>
      <c r="P35" s="126">
        <f t="shared" si="0"/>
        <v>0</v>
      </c>
      <c r="Q35" s="86"/>
      <c r="R35" s="87"/>
      <c r="S35" s="87"/>
    </row>
    <row r="36" spans="1:20" ht="18.75" customHeight="1" x14ac:dyDescent="0.15">
      <c r="A36" s="115"/>
      <c r="B36" s="130"/>
      <c r="C36" s="91" t="s">
        <v>69</v>
      </c>
      <c r="D36" s="91">
        <v>1</v>
      </c>
      <c r="E36" s="92">
        <v>2</v>
      </c>
      <c r="F36" s="93"/>
      <c r="G36" s="94"/>
      <c r="H36" s="94"/>
      <c r="I36" s="94"/>
      <c r="J36" s="95" t="s">
        <v>45</v>
      </c>
      <c r="K36" s="96"/>
      <c r="L36" s="96" t="s">
        <v>47</v>
      </c>
      <c r="M36" s="98"/>
      <c r="N36" s="99"/>
      <c r="O36" s="100" t="str">
        <f t="shared" si="1"/>
        <v/>
      </c>
      <c r="P36" s="101">
        <f t="shared" si="0"/>
        <v>0</v>
      </c>
      <c r="Q36" s="86"/>
      <c r="R36" s="87"/>
      <c r="S36" s="87"/>
      <c r="T36" s="131"/>
    </row>
    <row r="37" spans="1:20" ht="18.75" customHeight="1" x14ac:dyDescent="0.15">
      <c r="A37" s="115"/>
      <c r="B37" s="130"/>
      <c r="C37" s="91" t="s">
        <v>70</v>
      </c>
      <c r="D37" s="91">
        <v>1</v>
      </c>
      <c r="E37" s="92">
        <v>2</v>
      </c>
      <c r="F37" s="93"/>
      <c r="G37" s="94"/>
      <c r="H37" s="94" t="s">
        <v>45</v>
      </c>
      <c r="I37" s="94" t="s">
        <v>47</v>
      </c>
      <c r="J37" s="95"/>
      <c r="K37" s="96"/>
      <c r="L37" s="96" t="s">
        <v>45</v>
      </c>
      <c r="M37" s="98"/>
      <c r="N37" s="99"/>
      <c r="O37" s="100" t="str">
        <f t="shared" si="1"/>
        <v/>
      </c>
      <c r="P37" s="101">
        <f t="shared" si="0"/>
        <v>0</v>
      </c>
      <c r="Q37" s="86"/>
      <c r="R37" s="87"/>
      <c r="S37" s="87"/>
    </row>
    <row r="38" spans="1:20" ht="18.75" customHeight="1" x14ac:dyDescent="0.15">
      <c r="A38" s="115"/>
      <c r="B38" s="130"/>
      <c r="C38" s="91" t="s">
        <v>71</v>
      </c>
      <c r="D38" s="91">
        <v>2</v>
      </c>
      <c r="E38" s="92">
        <v>2</v>
      </c>
      <c r="F38" s="93" t="s">
        <v>45</v>
      </c>
      <c r="G38" s="94"/>
      <c r="H38" s="94" t="s">
        <v>47</v>
      </c>
      <c r="I38" s="94"/>
      <c r="J38" s="95"/>
      <c r="K38" s="96"/>
      <c r="L38" s="96" t="s">
        <v>47</v>
      </c>
      <c r="M38" s="98" t="s">
        <v>45</v>
      </c>
      <c r="N38" s="99"/>
      <c r="O38" s="100" t="str">
        <f t="shared" si="1"/>
        <v/>
      </c>
      <c r="P38" s="101">
        <f t="shared" si="0"/>
        <v>0</v>
      </c>
      <c r="Q38" s="86"/>
      <c r="R38" s="87"/>
      <c r="S38" s="87"/>
    </row>
    <row r="39" spans="1:20" ht="18.75" customHeight="1" thickBot="1" x14ac:dyDescent="0.2">
      <c r="A39" s="115"/>
      <c r="B39" s="130"/>
      <c r="C39" s="104" t="s">
        <v>72</v>
      </c>
      <c r="D39" s="104">
        <v>2</v>
      </c>
      <c r="E39" s="105">
        <v>2</v>
      </c>
      <c r="F39" s="106" t="s">
        <v>45</v>
      </c>
      <c r="G39" s="107"/>
      <c r="H39" s="107"/>
      <c r="I39" s="107"/>
      <c r="J39" s="108"/>
      <c r="K39" s="109"/>
      <c r="L39" s="111" t="s">
        <v>47</v>
      </c>
      <c r="M39" s="111" t="s">
        <v>47</v>
      </c>
      <c r="N39" s="112"/>
      <c r="O39" s="113" t="str">
        <f t="shared" si="1"/>
        <v/>
      </c>
      <c r="P39" s="114">
        <f t="shared" si="0"/>
        <v>0</v>
      </c>
      <c r="Q39" s="86"/>
      <c r="R39" s="87"/>
      <c r="S39" s="87"/>
    </row>
    <row r="40" spans="1:20" ht="18.75" customHeight="1" thickTop="1" x14ac:dyDescent="0.15">
      <c r="A40" s="115"/>
      <c r="B40" s="132" t="s">
        <v>73</v>
      </c>
      <c r="C40" s="117" t="s">
        <v>74</v>
      </c>
      <c r="D40" s="117">
        <v>2</v>
      </c>
      <c r="E40" s="118">
        <v>2</v>
      </c>
      <c r="F40" s="119" t="s">
        <v>45</v>
      </c>
      <c r="G40" s="120"/>
      <c r="H40" s="120"/>
      <c r="I40" s="120"/>
      <c r="J40" s="121"/>
      <c r="K40" s="129"/>
      <c r="L40" s="129" t="s">
        <v>47</v>
      </c>
      <c r="M40" s="133"/>
      <c r="N40" s="124"/>
      <c r="O40" s="125" t="str">
        <f t="shared" si="1"/>
        <v/>
      </c>
      <c r="P40" s="126">
        <f t="shared" si="0"/>
        <v>0</v>
      </c>
      <c r="Q40" s="2"/>
    </row>
    <row r="41" spans="1:20" ht="18.75" customHeight="1" x14ac:dyDescent="0.15">
      <c r="A41" s="134"/>
      <c r="B41" s="135"/>
      <c r="C41" s="91" t="s">
        <v>75</v>
      </c>
      <c r="D41" s="91">
        <v>2</v>
      </c>
      <c r="E41" s="92">
        <v>2</v>
      </c>
      <c r="F41" s="93" t="s">
        <v>45</v>
      </c>
      <c r="G41" s="94"/>
      <c r="H41" s="94"/>
      <c r="I41" s="94"/>
      <c r="J41" s="95"/>
      <c r="K41" s="96" t="s">
        <v>47</v>
      </c>
      <c r="L41" s="97"/>
      <c r="M41" s="98" t="s">
        <v>47</v>
      </c>
      <c r="N41" s="99"/>
      <c r="O41" s="100" t="str">
        <f t="shared" si="1"/>
        <v/>
      </c>
      <c r="P41" s="101">
        <f t="shared" si="0"/>
        <v>0</v>
      </c>
      <c r="Q41" s="2"/>
    </row>
    <row r="42" spans="1:20" ht="18.75" customHeight="1" thickBot="1" x14ac:dyDescent="0.2">
      <c r="A42" s="136" t="s">
        <v>76</v>
      </c>
      <c r="B42" s="137"/>
      <c r="C42" s="138" t="s">
        <v>77</v>
      </c>
      <c r="D42" s="138" t="s">
        <v>78</v>
      </c>
      <c r="E42" s="139">
        <v>8</v>
      </c>
      <c r="F42" s="140" t="s">
        <v>47</v>
      </c>
      <c r="G42" s="141" t="s">
        <v>45</v>
      </c>
      <c r="H42" s="141" t="s">
        <v>45</v>
      </c>
      <c r="I42" s="141" t="s">
        <v>45</v>
      </c>
      <c r="J42" s="142" t="s">
        <v>47</v>
      </c>
      <c r="K42" s="143" t="s">
        <v>45</v>
      </c>
      <c r="L42" s="143" t="s">
        <v>45</v>
      </c>
      <c r="M42" s="144" t="s">
        <v>45</v>
      </c>
      <c r="N42" s="145"/>
      <c r="O42" s="146" t="str">
        <f t="shared" si="1"/>
        <v/>
      </c>
      <c r="P42" s="147">
        <f t="shared" si="0"/>
        <v>0</v>
      </c>
      <c r="Q42" s="2"/>
    </row>
    <row r="43" spans="1:20" ht="12.95" customHeight="1" x14ac:dyDescent="0.15">
      <c r="A43" s="148"/>
      <c r="B43" s="148"/>
      <c r="C43" s="149"/>
      <c r="D43" s="149"/>
      <c r="E43" s="149"/>
      <c r="F43" s="149">
        <f>SUM(O18,O21:O29,O38:O42,O31:O35)</f>
        <v>0</v>
      </c>
      <c r="G43" s="149">
        <f>SUM(O19:O20,O23,O42)</f>
        <v>8</v>
      </c>
      <c r="H43" s="149">
        <f>SUM(O21,O23,O25,O29:O30,O32:O34,O37:O38,O42)</f>
        <v>0</v>
      </c>
      <c r="I43" s="149">
        <f>SUM(O30,O35,O37,O42)</f>
        <v>0</v>
      </c>
      <c r="J43" s="150">
        <f>SUM(O27,O36,O42)</f>
        <v>0</v>
      </c>
      <c r="K43" s="151">
        <f>SUM(O18,O21:O24,O26:O28,O30,O41:O42)</f>
        <v>0</v>
      </c>
      <c r="L43" s="151">
        <f>SUM(O18,O32:O40,O42)</f>
        <v>0</v>
      </c>
      <c r="M43" s="150">
        <f>SUM(O18:O20,O25,O29,O31,O34,O38:O39,O41:O42)</f>
        <v>8</v>
      </c>
      <c r="N43" s="152"/>
      <c r="O43" s="153" t="s">
        <v>79</v>
      </c>
      <c r="P43" s="154">
        <f>IF(C15="経済経営系",SUM(P18+P42), IF(C15="法律行政系",P18+P42))</f>
        <v>0</v>
      </c>
      <c r="Q43" s="2"/>
    </row>
    <row r="44" spans="1:20" s="46" customFormat="1" ht="12.95" customHeight="1" thickBot="1" x14ac:dyDescent="0.2">
      <c r="A44" s="44"/>
      <c r="B44" s="44"/>
      <c r="C44" s="155"/>
      <c r="D44" s="44"/>
      <c r="E44" s="44"/>
      <c r="F44" s="44"/>
      <c r="G44" s="44"/>
      <c r="H44" s="44"/>
      <c r="I44" s="44"/>
      <c r="J44" s="156"/>
      <c r="K44" s="156"/>
      <c r="L44" s="156"/>
      <c r="M44" s="152"/>
      <c r="N44" s="157"/>
      <c r="O44" s="158" t="s">
        <v>80</v>
      </c>
      <c r="P44" s="159">
        <f>SUM(P18:P42)</f>
        <v>2</v>
      </c>
      <c r="Q44" s="44"/>
    </row>
    <row r="45" spans="1:20" ht="15" thickBot="1" x14ac:dyDescent="0.2">
      <c r="A45" s="44"/>
      <c r="B45" s="44"/>
      <c r="C45" s="155"/>
      <c r="D45" s="44"/>
      <c r="E45" s="44"/>
      <c r="F45" s="160" t="s">
        <v>81</v>
      </c>
      <c r="G45" s="160" t="s">
        <v>82</v>
      </c>
      <c r="H45" s="160" t="s">
        <v>83</v>
      </c>
      <c r="I45" s="160" t="s">
        <v>84</v>
      </c>
      <c r="J45" s="160" t="s">
        <v>85</v>
      </c>
      <c r="K45" s="160" t="s">
        <v>86</v>
      </c>
      <c r="L45" s="160" t="s">
        <v>87</v>
      </c>
      <c r="M45" s="160" t="s">
        <v>23</v>
      </c>
      <c r="N45" s="157"/>
      <c r="O45" s="3">
        <f>SUM(O18:O42)</f>
        <v>8</v>
      </c>
      <c r="P45" s="46"/>
      <c r="Q45" s="161"/>
    </row>
    <row r="46" spans="1:20" ht="15" thickBot="1" x14ac:dyDescent="0.2">
      <c r="C46" s="162" t="s">
        <v>88</v>
      </c>
      <c r="D46" s="163"/>
      <c r="E46" s="163"/>
      <c r="F46" s="164">
        <f>F43/F50</f>
        <v>0</v>
      </c>
      <c r="G46" s="165">
        <f>G43/G50</f>
        <v>0.16666666666666666</v>
      </c>
      <c r="H46" s="165">
        <f>H43/H50</f>
        <v>0</v>
      </c>
      <c r="I46" s="165">
        <f>I43/I50</f>
        <v>0</v>
      </c>
      <c r="J46" s="166">
        <f>J43/J50</f>
        <v>0</v>
      </c>
      <c r="K46" s="167">
        <f>K43/K47</f>
        <v>0</v>
      </c>
      <c r="L46" s="165">
        <f>L43/L47</f>
        <v>0</v>
      </c>
      <c r="M46" s="165">
        <f>M43/M47</f>
        <v>6.6666666666666666E-2</v>
      </c>
      <c r="N46" s="168"/>
    </row>
    <row r="47" spans="1:20" x14ac:dyDescent="0.15">
      <c r="C47" s="169" t="s">
        <v>89</v>
      </c>
      <c r="D47" s="170"/>
      <c r="E47" s="170" t="s">
        <v>90</v>
      </c>
      <c r="F47" s="170">
        <v>112</v>
      </c>
      <c r="G47" s="170">
        <v>40</v>
      </c>
      <c r="H47" s="170">
        <v>56</v>
      </c>
      <c r="I47" s="170">
        <v>40</v>
      </c>
      <c r="J47" s="171">
        <v>40</v>
      </c>
      <c r="K47" s="172">
        <v>120</v>
      </c>
      <c r="L47" s="172">
        <v>120</v>
      </c>
      <c r="M47" s="172">
        <v>120</v>
      </c>
      <c r="O47" s="173"/>
    </row>
    <row r="48" spans="1:20" x14ac:dyDescent="0.15">
      <c r="C48" s="174" t="s">
        <v>91</v>
      </c>
      <c r="D48" s="175"/>
      <c r="E48" s="175" t="s">
        <v>92</v>
      </c>
      <c r="F48" s="175">
        <v>104</v>
      </c>
      <c r="G48" s="175">
        <v>32</v>
      </c>
      <c r="H48" s="175">
        <v>72</v>
      </c>
      <c r="I48" s="175">
        <v>48</v>
      </c>
      <c r="J48" s="176">
        <v>40</v>
      </c>
      <c r="K48" s="172" t="s">
        <v>93</v>
      </c>
      <c r="L48" s="172" t="s">
        <v>94</v>
      </c>
      <c r="M48" s="172" t="s">
        <v>95</v>
      </c>
      <c r="O48" s="173"/>
    </row>
    <row r="49" spans="1:16" ht="14.25" thickBot="1" x14ac:dyDescent="0.2">
      <c r="A49" s="177"/>
      <c r="B49" s="177"/>
      <c r="C49" s="178" t="s">
        <v>96</v>
      </c>
      <c r="D49" s="179"/>
      <c r="E49" s="179" t="s">
        <v>97</v>
      </c>
      <c r="F49" s="179">
        <v>104</v>
      </c>
      <c r="G49" s="179">
        <v>48</v>
      </c>
      <c r="H49" s="179">
        <v>64</v>
      </c>
      <c r="I49" s="179">
        <v>32</v>
      </c>
      <c r="J49" s="180">
        <v>32</v>
      </c>
      <c r="K49" s="181"/>
      <c r="L49" s="175"/>
      <c r="M49" s="175"/>
      <c r="N49" s="72"/>
      <c r="O49" s="173"/>
    </row>
    <row r="50" spans="1:16" x14ac:dyDescent="0.15">
      <c r="A50" s="177"/>
      <c r="B50" s="177"/>
      <c r="C50" s="172"/>
      <c r="D50" s="182" t="s">
        <v>98</v>
      </c>
      <c r="E50" s="182"/>
      <c r="F50" s="172">
        <f>MAX(F47:F49)</f>
        <v>112</v>
      </c>
      <c r="G50" s="172">
        <f>MAX(G47:G49)</f>
        <v>48</v>
      </c>
      <c r="H50" s="172">
        <f>MAX(H47:H49)</f>
        <v>72</v>
      </c>
      <c r="I50" s="172">
        <f>MAX(I47:I49)</f>
        <v>48</v>
      </c>
      <c r="J50" s="172">
        <f>MAX(J47:J49)</f>
        <v>40</v>
      </c>
      <c r="K50" s="181"/>
      <c r="L50" s="175"/>
      <c r="M50" s="175"/>
      <c r="N50" s="72"/>
      <c r="O50" s="173"/>
    </row>
    <row r="51" spans="1:16" x14ac:dyDescent="0.15">
      <c r="A51" s="177"/>
      <c r="B51" s="177"/>
      <c r="C51" s="173"/>
      <c r="D51" s="87"/>
      <c r="E51" s="173"/>
      <c r="F51" s="173"/>
      <c r="G51" s="173"/>
      <c r="H51" s="173"/>
      <c r="I51" s="173"/>
      <c r="J51" s="173"/>
      <c r="K51" s="183" t="s">
        <v>99</v>
      </c>
      <c r="L51" s="184"/>
      <c r="M51" s="184"/>
      <c r="N51" s="184"/>
      <c r="O51" s="184"/>
      <c r="P51" s="184"/>
    </row>
    <row r="52" spans="1:16" x14ac:dyDescent="0.15">
      <c r="A52" s="173"/>
      <c r="B52" s="173"/>
      <c r="C52" s="173"/>
      <c r="D52" s="173"/>
      <c r="E52" s="173"/>
      <c r="F52" s="173"/>
      <c r="G52" s="173"/>
      <c r="H52" s="173"/>
      <c r="I52" s="173"/>
      <c r="J52" s="173"/>
      <c r="K52" s="183" t="s">
        <v>100</v>
      </c>
      <c r="L52" s="184"/>
      <c r="M52" s="184"/>
      <c r="N52" s="184"/>
      <c r="O52" s="184"/>
      <c r="P52" s="184"/>
    </row>
    <row r="53" spans="1:16" x14ac:dyDescent="0.15">
      <c r="A53" s="173"/>
      <c r="B53" s="173"/>
      <c r="C53" s="173"/>
      <c r="D53" s="173"/>
      <c r="E53" s="173"/>
      <c r="F53" s="173"/>
      <c r="G53" s="173"/>
      <c r="H53" s="173"/>
      <c r="I53" s="173"/>
      <c r="J53" s="173"/>
      <c r="K53" s="183" t="s">
        <v>101</v>
      </c>
      <c r="L53" s="184"/>
      <c r="M53" s="184"/>
      <c r="N53" s="184"/>
      <c r="O53" s="184"/>
      <c r="P53" s="184"/>
    </row>
    <row r="54" spans="1:16" x14ac:dyDescent="0.15">
      <c r="A54" s="173"/>
      <c r="B54" s="173"/>
      <c r="C54" s="87"/>
      <c r="D54" s="173"/>
      <c r="E54" s="173"/>
      <c r="F54" s="173"/>
      <c r="G54" s="173"/>
      <c r="H54" s="173"/>
      <c r="I54" s="173"/>
      <c r="J54" s="173"/>
      <c r="K54" s="173"/>
      <c r="L54" s="173"/>
      <c r="M54" s="173"/>
      <c r="N54" s="173"/>
      <c r="O54" s="173"/>
      <c r="P54" s="173"/>
    </row>
    <row r="55" spans="1:16" x14ac:dyDescent="0.15">
      <c r="A55" s="173"/>
      <c r="B55" s="173"/>
      <c r="C55" s="173"/>
      <c r="D55" s="173"/>
      <c r="E55" s="173"/>
      <c r="F55" s="173"/>
      <c r="G55" s="173"/>
      <c r="H55" s="173"/>
      <c r="I55" s="173"/>
      <c r="J55" s="173"/>
      <c r="K55" s="173"/>
      <c r="L55" s="173"/>
      <c r="M55" s="173"/>
      <c r="N55" s="173"/>
      <c r="O55" s="173"/>
      <c r="P55" s="173"/>
    </row>
    <row r="56" spans="1:16" x14ac:dyDescent="0.15">
      <c r="A56" s="173"/>
      <c r="B56" s="173"/>
      <c r="C56" s="173"/>
      <c r="D56" s="173"/>
      <c r="E56" s="173"/>
      <c r="F56" s="173"/>
      <c r="G56" s="173"/>
      <c r="H56" s="173"/>
      <c r="I56" s="173"/>
      <c r="J56" s="173"/>
      <c r="K56" s="173"/>
      <c r="L56" s="173"/>
      <c r="M56" s="173"/>
      <c r="N56" s="173"/>
      <c r="O56" s="173"/>
      <c r="P56" s="173"/>
    </row>
    <row r="57" spans="1:16" x14ac:dyDescent="0.15">
      <c r="A57" s="173"/>
      <c r="B57" s="173"/>
      <c r="C57" s="173"/>
      <c r="D57" s="173"/>
      <c r="E57" s="173"/>
      <c r="F57" s="173"/>
      <c r="G57" s="173"/>
      <c r="H57" s="173"/>
      <c r="I57" s="173"/>
      <c r="J57" s="173"/>
      <c r="K57" s="173"/>
      <c r="L57" s="173"/>
      <c r="M57" s="173"/>
      <c r="N57" s="173"/>
      <c r="O57" s="173"/>
      <c r="P57" s="173"/>
    </row>
    <row r="58" spans="1:16" x14ac:dyDescent="0.15">
      <c r="A58" s="173"/>
      <c r="B58" s="173"/>
      <c r="C58" s="173"/>
      <c r="D58" s="173"/>
      <c r="E58" s="173"/>
      <c r="F58" s="173"/>
      <c r="G58" s="173"/>
      <c r="H58" s="173"/>
      <c r="I58" s="173"/>
      <c r="J58" s="173"/>
      <c r="K58" s="173"/>
      <c r="L58" s="173"/>
      <c r="M58" s="173"/>
      <c r="N58" s="173"/>
      <c r="O58" s="173"/>
      <c r="P58" s="173"/>
    </row>
    <row r="59" spans="1:16" x14ac:dyDescent="0.15">
      <c r="A59" s="173"/>
      <c r="B59" s="173"/>
      <c r="C59" s="173"/>
      <c r="D59" s="173"/>
      <c r="E59" s="173"/>
      <c r="F59" s="173"/>
      <c r="G59" s="173"/>
      <c r="H59" s="173"/>
      <c r="I59" s="173"/>
      <c r="J59" s="173"/>
      <c r="K59" s="173"/>
      <c r="L59" s="173"/>
      <c r="M59" s="173"/>
      <c r="N59" s="173"/>
      <c r="O59" s="173"/>
      <c r="P59" s="173"/>
    </row>
    <row r="60" spans="1:16" x14ac:dyDescent="0.15">
      <c r="A60" s="173"/>
      <c r="B60" s="173"/>
      <c r="C60" s="173"/>
      <c r="D60" s="173"/>
      <c r="E60" s="173"/>
      <c r="F60" s="173"/>
      <c r="G60" s="173"/>
      <c r="H60" s="173"/>
      <c r="I60" s="173"/>
      <c r="J60" s="173"/>
      <c r="K60" s="173"/>
      <c r="L60" s="173"/>
      <c r="M60" s="173"/>
      <c r="N60" s="185"/>
      <c r="O60" s="173"/>
      <c r="P60" s="173"/>
    </row>
    <row r="61" spans="1:16" x14ac:dyDescent="0.15">
      <c r="A61" s="173"/>
      <c r="B61" s="173"/>
      <c r="C61" s="87"/>
      <c r="D61" s="87"/>
      <c r="E61" s="173"/>
      <c r="F61" s="173"/>
      <c r="G61" s="173"/>
      <c r="H61" s="173"/>
      <c r="I61" s="173"/>
      <c r="J61" s="173"/>
      <c r="K61" s="173"/>
      <c r="L61" s="173"/>
      <c r="M61" s="173"/>
      <c r="N61" s="173"/>
      <c r="O61" s="173"/>
      <c r="P61" s="173"/>
    </row>
    <row r="62" spans="1:16" x14ac:dyDescent="0.15">
      <c r="A62" s="87"/>
      <c r="B62" s="87"/>
      <c r="C62" s="87"/>
      <c r="D62" s="87"/>
      <c r="E62" s="173"/>
      <c r="F62" s="173"/>
      <c r="G62" s="173"/>
      <c r="H62" s="173"/>
      <c r="I62" s="173"/>
      <c r="J62" s="173"/>
      <c r="K62" s="173"/>
      <c r="L62" s="173"/>
      <c r="M62" s="173"/>
      <c r="N62" s="173"/>
      <c r="P62" s="173"/>
    </row>
    <row r="63" spans="1:16" x14ac:dyDescent="0.15">
      <c r="A63" s="87"/>
      <c r="B63" s="87"/>
      <c r="C63" s="87"/>
      <c r="D63" s="87"/>
      <c r="E63" s="173"/>
      <c r="F63" s="173"/>
      <c r="G63" s="173"/>
      <c r="H63" s="173"/>
      <c r="I63" s="173"/>
      <c r="J63" s="173"/>
      <c r="K63" s="173"/>
      <c r="L63" s="173"/>
      <c r="M63" s="173"/>
      <c r="N63" s="173"/>
      <c r="P63" s="173"/>
    </row>
    <row r="64" spans="1:16" x14ac:dyDescent="0.15">
      <c r="A64" s="173"/>
      <c r="B64" s="173"/>
      <c r="K64" s="173"/>
      <c r="L64" s="173"/>
      <c r="M64" s="173"/>
      <c r="N64" s="173"/>
      <c r="P64" s="173"/>
    </row>
  </sheetData>
  <sheetProtection sheet="1" objects="1" scenarios="1"/>
  <mergeCells count="40">
    <mergeCell ref="A42:B42"/>
    <mergeCell ref="C46:E46"/>
    <mergeCell ref="D50:E50"/>
    <mergeCell ref="N16:N17"/>
    <mergeCell ref="O16:O17"/>
    <mergeCell ref="P16:P17"/>
    <mergeCell ref="A18:B20"/>
    <mergeCell ref="A21:A41"/>
    <mergeCell ref="B21:B31"/>
    <mergeCell ref="B32:B39"/>
    <mergeCell ref="B40:B41"/>
    <mergeCell ref="A15:B15"/>
    <mergeCell ref="F15:M15"/>
    <mergeCell ref="A16:B17"/>
    <mergeCell ref="C16:C17"/>
    <mergeCell ref="D16:D17"/>
    <mergeCell ref="E16:E17"/>
    <mergeCell ref="F16:J16"/>
    <mergeCell ref="K16:M16"/>
    <mergeCell ref="A10:P10"/>
    <mergeCell ref="A11:B11"/>
    <mergeCell ref="C11:P11"/>
    <mergeCell ref="A12:B12"/>
    <mergeCell ref="C12:P12"/>
    <mergeCell ref="A13:B13"/>
    <mergeCell ref="C13:P13"/>
    <mergeCell ref="A7:B7"/>
    <mergeCell ref="C7:P7"/>
    <mergeCell ref="R7:R9"/>
    <mergeCell ref="A8:B8"/>
    <mergeCell ref="C8:P8"/>
    <mergeCell ref="A9:B9"/>
    <mergeCell ref="C9:P9"/>
    <mergeCell ref="A1:C1"/>
    <mergeCell ref="A4:P4"/>
    <mergeCell ref="R4:R5"/>
    <mergeCell ref="A5:B5"/>
    <mergeCell ref="C5:P5"/>
    <mergeCell ref="A6:B6"/>
    <mergeCell ref="C6:P6"/>
  </mergeCells>
  <phoneticPr fontId="1"/>
  <dataValidations count="3">
    <dataValidation type="list" allowBlank="1" showInputMessage="1" showErrorMessage="1" sqref="C15">
      <formula1>"経済経営系,法律行政系"</formula1>
    </dataValidation>
    <dataValidation type="list" allowBlank="1" showInputMessage="1" showErrorMessage="1" sqref="N18:N42">
      <formula1>"秀,優,良,可,不可"</formula1>
    </dataValidation>
    <dataValidation type="list" allowBlank="1" showInputMessage="1" showErrorMessage="1" sqref="F18:M42">
      <formula1>"◎,○"</formula1>
    </dataValidation>
  </dataValidations>
  <pageMargins left="0.7" right="0.7" top="0.75" bottom="0.75" header="0.3" footer="0.3"/>
  <pageSetup paperSize="9" scale="4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社会環境</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大学院事務室</dc:creator>
  <cp:lastModifiedBy>大学院事務室</cp:lastModifiedBy>
  <dcterms:created xsi:type="dcterms:W3CDTF">2020-10-14T06:54:53Z</dcterms:created>
  <dcterms:modified xsi:type="dcterms:W3CDTF">2020-10-14T06:55:13Z</dcterms:modified>
</cp:coreProperties>
</file>